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https://gcspch.sharepoint.com/sites/DCAF-ORG-GSD/Shared Documents/General/_Policy Research/UN/Elsie 3/06_Action 2 - MOWIP Helpdesk/01_Output 1_Helpdesk support_inclu training/MOWIP Toolbox/FINAL TOOLBOX FILES SPANISH/02_Templates/"/>
    </mc:Choice>
  </mc:AlternateContent>
  <xr:revisionPtr revIDLastSave="4" documentId="13_ncr:1_{B7C9F913-0426-D843-B11C-5DEA12939D62}" xr6:coauthVersionLast="47" xr6:coauthVersionMax="47" xr10:uidLastSave="{9069543A-944F-4AD9-8C66-F560A7EC7598}"/>
  <bookViews>
    <workbookView xWindow="28680" yWindow="-120" windowWidth="29040" windowHeight="15840" xr2:uid="{C25C8153-66DD-40A4-981E-D4E6832B3B86}"/>
  </bookViews>
  <sheets>
    <sheet name="Guide" sheetId="15" r:id="rId1"/>
    <sheet name="Cornell Comments" sheetId="19" r:id="rId2"/>
    <sheet name="Área 1" sheetId="1" r:id="rId3"/>
    <sheet name="Área 2" sheetId="3" r:id="rId4"/>
    <sheet name="Área 3" sheetId="4" r:id="rId5"/>
    <sheet name="Área 4" sheetId="6" r:id="rId6"/>
    <sheet name="Área 5" sheetId="7" r:id="rId7"/>
    <sheet name="Área 6" sheetId="20" r:id="rId8"/>
    <sheet name="Área 7" sheetId="21" r:id="rId9"/>
    <sheet name="Área 8 " sheetId="22" r:id="rId10"/>
    <sheet name="Área 9 " sheetId="23" r:id="rId11"/>
    <sheet name="Área 10" sheetId="24" r:id="rId12"/>
    <sheet name="Sinopsis (traduccion, no usar)" sheetId="25" r:id="rId13"/>
    <sheet name="Summary" sheetId="14" r:id="rId14"/>
    <sheet name="Coding" sheetId="18" r:id="rId15"/>
  </sheets>
  <definedNames>
    <definedName name="_xlnm.Print_Area" localSheetId="2">'Área 1'!$B$1:$M$35</definedName>
    <definedName name="_xlnm.Print_Area" localSheetId="3">'Área 2'!$B$1:$M$58</definedName>
    <definedName name="_xlnm.Print_Area" localSheetId="4">'Área 3'!$B$1:$M$40</definedName>
    <definedName name="_xlnm.Print_Area" localSheetId="5">'Área 4'!$B$1:$M$42</definedName>
    <definedName name="_xlnm.Print_Area" localSheetId="6">'Área 5'!$B$1:$M$34</definedName>
    <definedName name="_xlnm.Print_Area" localSheetId="13">Summary!$A$1:$K$24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 i="24" l="1"/>
  <c r="G11" i="24"/>
  <c r="G12" i="24"/>
  <c r="G13" i="24"/>
  <c r="G7" i="24"/>
  <c r="G8" i="24"/>
  <c r="H4" i="21"/>
  <c r="H5" i="21"/>
  <c r="H6" i="21"/>
  <c r="H7" i="21"/>
  <c r="H8" i="21"/>
  <c r="H9" i="21"/>
  <c r="H10" i="21"/>
  <c r="H11" i="21"/>
  <c r="H12" i="21"/>
  <c r="H13" i="21"/>
  <c r="H14" i="21"/>
  <c r="H15" i="21"/>
  <c r="H16" i="21"/>
  <c r="H17" i="21"/>
  <c r="H18" i="21"/>
  <c r="H19" i="21"/>
  <c r="H20" i="21"/>
  <c r="J20" i="21" s="1"/>
  <c r="H21" i="21"/>
  <c r="J21" i="21" s="1"/>
  <c r="H22" i="21"/>
  <c r="J22" i="21" s="1"/>
  <c r="H23" i="21"/>
  <c r="J23" i="21" s="1"/>
  <c r="H24" i="21"/>
  <c r="H25" i="21"/>
  <c r="H26" i="21"/>
  <c r="H27" i="21"/>
  <c r="H28" i="21"/>
  <c r="H29" i="21"/>
  <c r="J29" i="21" s="1"/>
  <c r="H30" i="21"/>
  <c r="J30" i="21" s="1"/>
  <c r="H31" i="21"/>
  <c r="J31" i="21" s="1"/>
  <c r="H32" i="21"/>
  <c r="J32" i="21" s="1"/>
  <c r="H3" i="21"/>
  <c r="H4" i="20"/>
  <c r="H5" i="20"/>
  <c r="H6" i="20"/>
  <c r="H7" i="20"/>
  <c r="H8" i="20"/>
  <c r="H9" i="20"/>
  <c r="J9" i="20" s="1"/>
  <c r="H10" i="20"/>
  <c r="J10" i="20" s="1"/>
  <c r="H11" i="20"/>
  <c r="J11" i="20" s="1"/>
  <c r="H12" i="20"/>
  <c r="H13" i="20"/>
  <c r="H14" i="20"/>
  <c r="H15" i="20"/>
  <c r="H16" i="20"/>
  <c r="H17" i="20"/>
  <c r="H18" i="20"/>
  <c r="H19" i="20"/>
  <c r="H20" i="20"/>
  <c r="H21" i="20"/>
  <c r="H22" i="20"/>
  <c r="H23" i="20"/>
  <c r="J23" i="20" s="1"/>
  <c r="H24" i="20"/>
  <c r="H25" i="20"/>
  <c r="H26" i="20"/>
  <c r="H27" i="20"/>
  <c r="H28" i="20"/>
  <c r="H29" i="20"/>
  <c r="H30" i="20"/>
  <c r="H31" i="20"/>
  <c r="J31" i="20" s="1"/>
  <c r="H32" i="20"/>
  <c r="H33" i="20"/>
  <c r="J33" i="20" s="1"/>
  <c r="H34" i="20"/>
  <c r="H35" i="20"/>
  <c r="H36" i="20"/>
  <c r="H37" i="20"/>
  <c r="H38" i="20"/>
  <c r="H39" i="20"/>
  <c r="H40" i="20"/>
  <c r="H41" i="20"/>
  <c r="J41" i="20" s="1"/>
  <c r="H42" i="20"/>
  <c r="H43" i="20"/>
  <c r="H44" i="20"/>
  <c r="H45" i="20"/>
  <c r="H46" i="20"/>
  <c r="H47" i="20"/>
  <c r="H48" i="20"/>
  <c r="H49" i="20"/>
  <c r="H50" i="20"/>
  <c r="H51" i="20"/>
  <c r="H52" i="20"/>
  <c r="H53" i="20"/>
  <c r="H54" i="20"/>
  <c r="H55" i="20"/>
  <c r="H56" i="20"/>
  <c r="H57" i="20"/>
  <c r="H58" i="20"/>
  <c r="H59" i="20"/>
  <c r="H60" i="20"/>
  <c r="H61" i="20"/>
  <c r="J61" i="20" s="1"/>
  <c r="H62" i="20"/>
  <c r="H63" i="20"/>
  <c r="H64" i="20"/>
  <c r="H65" i="20"/>
  <c r="H66" i="20"/>
  <c r="H67" i="20"/>
  <c r="H68" i="20"/>
  <c r="H69" i="20"/>
  <c r="H70" i="20"/>
  <c r="H71" i="20"/>
  <c r="H72" i="20"/>
  <c r="H73" i="20"/>
  <c r="H74" i="20"/>
  <c r="H75" i="20"/>
  <c r="H76" i="20"/>
  <c r="H77" i="20"/>
  <c r="H78" i="20"/>
  <c r="H79" i="20"/>
  <c r="H80" i="20"/>
  <c r="H3" i="20"/>
  <c r="J3" i="20" s="1"/>
  <c r="H4" i="7"/>
  <c r="H5" i="7"/>
  <c r="H6" i="7"/>
  <c r="H7" i="7"/>
  <c r="J7" i="7" s="1"/>
  <c r="H8" i="7"/>
  <c r="J8" i="7" s="1"/>
  <c r="H9" i="7"/>
  <c r="J9" i="7" s="1"/>
  <c r="H10" i="7"/>
  <c r="J10" i="7" s="1"/>
  <c r="H11" i="7"/>
  <c r="J11" i="7" s="1"/>
  <c r="H12" i="7"/>
  <c r="J12" i="7" s="1"/>
  <c r="H13" i="7"/>
  <c r="J13" i="7" s="1"/>
  <c r="H14" i="7"/>
  <c r="H15" i="7"/>
  <c r="H16" i="7"/>
  <c r="H17" i="7"/>
  <c r="H18" i="7"/>
  <c r="J18" i="7" s="1"/>
  <c r="H19" i="7"/>
  <c r="H20" i="7"/>
  <c r="H21" i="7"/>
  <c r="J21" i="7" s="1"/>
  <c r="H22" i="7"/>
  <c r="J22" i="7" s="1"/>
  <c r="H23" i="7"/>
  <c r="H24" i="7"/>
  <c r="H25" i="7"/>
  <c r="H26" i="7"/>
  <c r="H27" i="7"/>
  <c r="H28" i="7"/>
  <c r="H29" i="7"/>
  <c r="H30" i="7"/>
  <c r="J30" i="7" s="1"/>
  <c r="H31" i="7"/>
  <c r="J31" i="7" s="1"/>
  <c r="H3" i="7"/>
  <c r="H4" i="6"/>
  <c r="H5" i="6"/>
  <c r="H6" i="6"/>
  <c r="H7" i="6"/>
  <c r="J7" i="6" s="1"/>
  <c r="H8" i="6"/>
  <c r="J8" i="6" s="1"/>
  <c r="H9" i="6"/>
  <c r="J9" i="6" s="1"/>
  <c r="H10" i="6"/>
  <c r="J10" i="6" s="1"/>
  <c r="H11" i="6"/>
  <c r="H12" i="6"/>
  <c r="H13" i="6"/>
  <c r="H14" i="6"/>
  <c r="H15" i="6"/>
  <c r="H16" i="6"/>
  <c r="H17" i="6"/>
  <c r="H18" i="6"/>
  <c r="H19" i="6"/>
  <c r="H20" i="6"/>
  <c r="H21" i="6"/>
  <c r="H22" i="6"/>
  <c r="J22" i="6" s="1"/>
  <c r="H23" i="6"/>
  <c r="J23" i="6" s="1"/>
  <c r="H24" i="6"/>
  <c r="H25" i="6"/>
  <c r="H26" i="6"/>
  <c r="H27" i="6"/>
  <c r="H28" i="6"/>
  <c r="H29" i="6"/>
  <c r="H30" i="6"/>
  <c r="J30" i="6" s="1"/>
  <c r="H31" i="6"/>
  <c r="H32" i="6"/>
  <c r="H33" i="6"/>
  <c r="J33" i="6" s="1"/>
  <c r="H34" i="6"/>
  <c r="H35" i="6"/>
  <c r="H36" i="6"/>
  <c r="H37" i="6"/>
  <c r="H38" i="6"/>
  <c r="H39" i="6"/>
  <c r="H40" i="6"/>
  <c r="J40" i="6" s="1"/>
  <c r="H41" i="6"/>
  <c r="H42" i="6"/>
  <c r="H43" i="6"/>
  <c r="J43" i="6" s="1"/>
  <c r="H44" i="6"/>
  <c r="H45" i="6"/>
  <c r="H46" i="6"/>
  <c r="H3" i="6"/>
  <c r="H4" i="4"/>
  <c r="H5" i="4"/>
  <c r="H6" i="4"/>
  <c r="H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36" i="4"/>
  <c r="H37" i="4"/>
  <c r="H3" i="4"/>
  <c r="H4" i="3"/>
  <c r="H5" i="3"/>
  <c r="H6" i="3"/>
  <c r="H7" i="3"/>
  <c r="H8" i="3"/>
  <c r="H9" i="3"/>
  <c r="H10" i="3"/>
  <c r="H11" i="3"/>
  <c r="H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3" i="3"/>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 i="1"/>
  <c r="H3" i="22"/>
  <c r="H4" i="23"/>
  <c r="H5" i="23"/>
  <c r="J5" i="23" s="1"/>
  <c r="H6" i="23"/>
  <c r="H7" i="23"/>
  <c r="J7" i="23" s="1"/>
  <c r="H8" i="23"/>
  <c r="H9" i="23"/>
  <c r="J9" i="23" s="1"/>
  <c r="H10" i="23"/>
  <c r="J10" i="23" s="1"/>
  <c r="H11" i="23"/>
  <c r="J11" i="23" s="1"/>
  <c r="H12" i="23"/>
  <c r="H13" i="23"/>
  <c r="H14" i="23"/>
  <c r="H15" i="23"/>
  <c r="H16" i="23"/>
  <c r="H17" i="23"/>
  <c r="J17" i="23" s="1"/>
  <c r="H18" i="23"/>
  <c r="J18" i="23" s="1"/>
  <c r="H19" i="23"/>
  <c r="J19" i="23" s="1"/>
  <c r="H20" i="23"/>
  <c r="J20" i="23" s="1"/>
  <c r="H21" i="23"/>
  <c r="J21" i="23" s="1"/>
  <c r="H22" i="23"/>
  <c r="H23" i="23"/>
  <c r="H24" i="23"/>
  <c r="H25" i="23"/>
  <c r="H26" i="23"/>
  <c r="H27" i="23"/>
  <c r="J27" i="23" s="1"/>
  <c r="H28" i="23"/>
  <c r="J28" i="23" s="1"/>
  <c r="H29" i="23"/>
  <c r="J29" i="23" s="1"/>
  <c r="H30" i="23"/>
  <c r="J30" i="23" s="1"/>
  <c r="H31" i="23"/>
  <c r="J31" i="23" s="1"/>
  <c r="H32" i="23"/>
  <c r="H33" i="23"/>
  <c r="H34" i="23"/>
  <c r="H3" i="23"/>
  <c r="J3" i="23" s="1"/>
  <c r="H3" i="24"/>
  <c r="J3" i="24" s="1"/>
  <c r="J4" i="24"/>
  <c r="J5" i="24"/>
  <c r="J7" i="24"/>
  <c r="J8" i="24"/>
  <c r="J9" i="24"/>
  <c r="J10" i="24"/>
  <c r="J11" i="24"/>
  <c r="J12" i="24"/>
  <c r="J13" i="24"/>
  <c r="J14" i="24"/>
  <c r="J16" i="24"/>
  <c r="J17" i="24"/>
  <c r="J18" i="24"/>
  <c r="J19" i="24"/>
  <c r="J20" i="24"/>
  <c r="J21" i="24"/>
  <c r="J22" i="24"/>
  <c r="J23" i="24"/>
  <c r="J24" i="24"/>
  <c r="J25" i="24"/>
  <c r="J26" i="24"/>
  <c r="J27" i="24"/>
  <c r="J28" i="24"/>
  <c r="J29" i="24"/>
  <c r="J30" i="24"/>
  <c r="J31" i="24"/>
  <c r="J32" i="24"/>
  <c r="J33" i="24"/>
  <c r="J34" i="24"/>
  <c r="J35" i="24"/>
  <c r="J36" i="24"/>
  <c r="J37" i="24"/>
  <c r="J38" i="24"/>
  <c r="J39" i="24"/>
  <c r="J44" i="24"/>
  <c r="J48" i="24"/>
  <c r="J50" i="24"/>
  <c r="J52" i="24"/>
  <c r="J53" i="24"/>
  <c r="J54" i="24"/>
  <c r="J55" i="24"/>
  <c r="J56" i="24"/>
  <c r="J57" i="24"/>
  <c r="J58" i="24"/>
  <c r="J59" i="24"/>
  <c r="J4" i="23"/>
  <c r="J6" i="23"/>
  <c r="J12" i="23"/>
  <c r="J13" i="23"/>
  <c r="J14" i="23"/>
  <c r="J15" i="23"/>
  <c r="J16" i="23"/>
  <c r="J22" i="23"/>
  <c r="J23" i="23"/>
  <c r="J24" i="23"/>
  <c r="J25" i="23"/>
  <c r="J26" i="23"/>
  <c r="J32" i="23"/>
  <c r="J33" i="23"/>
  <c r="J34" i="23"/>
  <c r="J4" i="22"/>
  <c r="J5" i="22"/>
  <c r="J6" i="22"/>
  <c r="J8" i="22"/>
  <c r="J10" i="22"/>
  <c r="J11" i="22"/>
  <c r="J12" i="22"/>
  <c r="J13" i="22"/>
  <c r="J14" i="22"/>
  <c r="J15" i="22"/>
  <c r="J16" i="22"/>
  <c r="J17" i="22"/>
  <c r="J18" i="22"/>
  <c r="J19" i="22"/>
  <c r="J20" i="22"/>
  <c r="J21" i="22"/>
  <c r="J22" i="22"/>
  <c r="J24" i="22"/>
  <c r="J25" i="22"/>
  <c r="J26" i="22"/>
  <c r="J27" i="22"/>
  <c r="J28" i="22"/>
  <c r="J29" i="22"/>
  <c r="J30" i="22"/>
  <c r="J31" i="22"/>
  <c r="J32" i="22"/>
  <c r="J33" i="22"/>
  <c r="J34" i="22"/>
  <c r="J35" i="22"/>
  <c r="J36" i="22"/>
  <c r="J37" i="22"/>
  <c r="J39" i="22"/>
  <c r="J40" i="22"/>
  <c r="J41" i="22"/>
  <c r="J42" i="22"/>
  <c r="J3" i="22"/>
  <c r="J4" i="21"/>
  <c r="J5" i="21"/>
  <c r="J6" i="21"/>
  <c r="J7" i="21"/>
  <c r="J8" i="21"/>
  <c r="J9" i="21"/>
  <c r="J10" i="21"/>
  <c r="J11" i="21"/>
  <c r="J12" i="21"/>
  <c r="J13" i="21"/>
  <c r="J14" i="21"/>
  <c r="J15" i="21"/>
  <c r="J16" i="21"/>
  <c r="J17" i="21"/>
  <c r="J18" i="21"/>
  <c r="J19" i="21"/>
  <c r="J24" i="21"/>
  <c r="J25" i="21"/>
  <c r="J26" i="21"/>
  <c r="J27" i="21"/>
  <c r="J28" i="21"/>
  <c r="J3" i="21"/>
  <c r="J4" i="20"/>
  <c r="J5" i="20"/>
  <c r="J6" i="20"/>
  <c r="J7" i="20"/>
  <c r="J8" i="20"/>
  <c r="J12" i="20"/>
  <c r="J13" i="20"/>
  <c r="J14" i="20"/>
  <c r="J16" i="20"/>
  <c r="J17" i="20"/>
  <c r="J18" i="20"/>
  <c r="J19" i="20"/>
  <c r="J20" i="20"/>
  <c r="J21" i="20"/>
  <c r="J22" i="20"/>
  <c r="J24" i="20"/>
  <c r="J25" i="20"/>
  <c r="J26" i="20"/>
  <c r="J27" i="20"/>
  <c r="J28" i="20"/>
  <c r="J29" i="20"/>
  <c r="J30" i="20"/>
  <c r="J32" i="20"/>
  <c r="J34" i="20"/>
  <c r="J35" i="20"/>
  <c r="J36" i="20"/>
  <c r="J37" i="20"/>
  <c r="J38" i="20"/>
  <c r="J39" i="20"/>
  <c r="J40" i="20"/>
  <c r="J42" i="20"/>
  <c r="J43" i="20"/>
  <c r="J44" i="20"/>
  <c r="J45" i="20"/>
  <c r="J46" i="20"/>
  <c r="J47" i="20"/>
  <c r="J48" i="20"/>
  <c r="J49" i="20"/>
  <c r="J50" i="20"/>
  <c r="J51" i="20"/>
  <c r="J52" i="20"/>
  <c r="J53" i="20"/>
  <c r="J54" i="20"/>
  <c r="J55" i="20"/>
  <c r="J56" i="20"/>
  <c r="J57" i="20"/>
  <c r="J58" i="20"/>
  <c r="J59" i="20"/>
  <c r="J60" i="20"/>
  <c r="J62" i="20"/>
  <c r="J63" i="20"/>
  <c r="J64" i="20"/>
  <c r="J65" i="20"/>
  <c r="J66" i="20"/>
  <c r="J67" i="20"/>
  <c r="J68" i="20"/>
  <c r="J69" i="20"/>
  <c r="J70" i="20"/>
  <c r="J71" i="20"/>
  <c r="J72" i="20"/>
  <c r="J73" i="20"/>
  <c r="J74" i="20"/>
  <c r="J75" i="20"/>
  <c r="J76" i="20"/>
  <c r="J77" i="20"/>
  <c r="J78" i="20"/>
  <c r="J79" i="20"/>
  <c r="J80" i="20"/>
  <c r="J4" i="6"/>
  <c r="J5" i="6"/>
  <c r="J6" i="6"/>
  <c r="J11" i="6"/>
  <c r="J12" i="6"/>
  <c r="J13" i="6"/>
  <c r="J14" i="6"/>
  <c r="J15" i="6"/>
  <c r="J16" i="6"/>
  <c r="J17" i="6"/>
  <c r="J18" i="6"/>
  <c r="J19" i="6"/>
  <c r="J20" i="6"/>
  <c r="J21" i="6"/>
  <c r="J24" i="6"/>
  <c r="J25" i="6"/>
  <c r="J26" i="6"/>
  <c r="J27" i="6"/>
  <c r="J28" i="6"/>
  <c r="J29" i="6"/>
  <c r="J31" i="6"/>
  <c r="J32" i="6"/>
  <c r="J34" i="6"/>
  <c r="J35" i="6"/>
  <c r="J36" i="6"/>
  <c r="J37" i="6"/>
  <c r="J38" i="6"/>
  <c r="J39" i="6"/>
  <c r="J41" i="6"/>
  <c r="J42" i="6"/>
  <c r="J44" i="6"/>
  <c r="J45" i="6"/>
  <c r="J46" i="6"/>
  <c r="J3" i="7"/>
  <c r="J4" i="7"/>
  <c r="J5" i="7"/>
  <c r="J6" i="7"/>
  <c r="J14" i="7"/>
  <c r="J15" i="7"/>
  <c r="J16" i="7"/>
  <c r="J17" i="7"/>
  <c r="J19" i="7"/>
  <c r="J20" i="7"/>
  <c r="J23" i="7"/>
  <c r="J24" i="7"/>
  <c r="J25" i="7"/>
  <c r="J26" i="7"/>
  <c r="J28" i="7"/>
  <c r="J29" i="7"/>
  <c r="H59" i="24"/>
  <c r="H58" i="24"/>
  <c r="H57" i="24"/>
  <c r="H56" i="24"/>
  <c r="K56" i="24" s="1"/>
  <c r="J60" i="24" s="1"/>
  <c r="H54" i="24"/>
  <c r="H53" i="24"/>
  <c r="H52" i="24"/>
  <c r="H51" i="24"/>
  <c r="J51" i="24" s="1"/>
  <c r="H50" i="24"/>
  <c r="H49" i="24"/>
  <c r="J49" i="24" s="1"/>
  <c r="H48" i="24"/>
  <c r="H47" i="24"/>
  <c r="J47" i="24" s="1"/>
  <c r="H46" i="24"/>
  <c r="J46" i="24" s="1"/>
  <c r="H45" i="24"/>
  <c r="J45" i="24" s="1"/>
  <c r="H44" i="24"/>
  <c r="H43" i="24"/>
  <c r="J43" i="24" s="1"/>
  <c r="H42" i="24"/>
  <c r="J42" i="24" s="1"/>
  <c r="H41" i="24"/>
  <c r="J41" i="24" s="1"/>
  <c r="H40" i="24"/>
  <c r="J40" i="24" s="1"/>
  <c r="H39" i="24"/>
  <c r="H38" i="24"/>
  <c r="H37" i="24"/>
  <c r="H36" i="24"/>
  <c r="H35" i="24"/>
  <c r="H34" i="24"/>
  <c r="H33" i="24"/>
  <c r="H32" i="24"/>
  <c r="H31" i="24"/>
  <c r="H30" i="24"/>
  <c r="H29" i="24"/>
  <c r="H28" i="24"/>
  <c r="H27" i="24"/>
  <c r="H26" i="24"/>
  <c r="H25" i="24"/>
  <c r="H24" i="24"/>
  <c r="H23" i="24"/>
  <c r="H22" i="24"/>
  <c r="H21" i="24"/>
  <c r="H20" i="24"/>
  <c r="H19" i="24"/>
  <c r="H18" i="24"/>
  <c r="H17" i="24"/>
  <c r="H16" i="24"/>
  <c r="H15" i="24"/>
  <c r="J15" i="24" s="1"/>
  <c r="H14" i="24"/>
  <c r="H13" i="24"/>
  <c r="H12" i="24"/>
  <c r="H11" i="24"/>
  <c r="H10" i="24"/>
  <c r="H9" i="24"/>
  <c r="H8" i="24"/>
  <c r="H7" i="24"/>
  <c r="H6" i="24"/>
  <c r="J6" i="24" s="1"/>
  <c r="H5" i="24"/>
  <c r="H4" i="24"/>
  <c r="G57" i="24"/>
  <c r="G58" i="24"/>
  <c r="G59" i="24"/>
  <c r="G56" i="24"/>
  <c r="G17" i="24"/>
  <c r="G16" i="24"/>
  <c r="G14" i="24"/>
  <c r="G9" i="24"/>
  <c r="G4" i="24"/>
  <c r="G5" i="24"/>
  <c r="G6" i="24"/>
  <c r="J8" i="23"/>
  <c r="G33" i="23"/>
  <c r="G34" i="23"/>
  <c r="G32" i="23"/>
  <c r="G11" i="23"/>
  <c r="G12" i="23"/>
  <c r="G10" i="23"/>
  <c r="G8" i="23"/>
  <c r="G6" i="23"/>
  <c r="G5" i="23"/>
  <c r="G3" i="23"/>
  <c r="H41" i="22"/>
  <c r="H42" i="22"/>
  <c r="H39" i="22"/>
  <c r="H4" i="22"/>
  <c r="H5" i="22"/>
  <c r="H6" i="22"/>
  <c r="H7" i="22"/>
  <c r="J7" i="22" s="1"/>
  <c r="H8" i="22"/>
  <c r="H9" i="22"/>
  <c r="J9" i="22" s="1"/>
  <c r="H10" i="22"/>
  <c r="H11" i="22"/>
  <c r="H12" i="22"/>
  <c r="H13" i="22"/>
  <c r="H14" i="22"/>
  <c r="H15" i="22"/>
  <c r="H16" i="22"/>
  <c r="H17" i="22"/>
  <c r="H18" i="22"/>
  <c r="H19" i="22"/>
  <c r="H20" i="22"/>
  <c r="H21" i="22"/>
  <c r="H22" i="22"/>
  <c r="H23" i="22"/>
  <c r="J23" i="22" s="1"/>
  <c r="H24" i="22"/>
  <c r="H25" i="22"/>
  <c r="H26" i="22"/>
  <c r="H27" i="22"/>
  <c r="H28" i="22"/>
  <c r="H29" i="22"/>
  <c r="H30" i="22"/>
  <c r="H31" i="22"/>
  <c r="H32" i="22"/>
  <c r="H33" i="22"/>
  <c r="H34" i="22"/>
  <c r="H35" i="22"/>
  <c r="H36" i="22"/>
  <c r="H37" i="22"/>
  <c r="H38" i="22"/>
  <c r="J38" i="22" s="1"/>
  <c r="G42" i="22"/>
  <c r="G41" i="22"/>
  <c r="G37" i="22"/>
  <c r="G38" i="22"/>
  <c r="G36" i="22"/>
  <c r="G35" i="22"/>
  <c r="G23" i="22"/>
  <c r="G22" i="22"/>
  <c r="G18" i="22"/>
  <c r="G13" i="22"/>
  <c r="G14" i="22"/>
  <c r="G15" i="22"/>
  <c r="G16" i="22"/>
  <c r="G12" i="22"/>
  <c r="G8" i="22"/>
  <c r="G32" i="21"/>
  <c r="G31" i="21"/>
  <c r="G24" i="21"/>
  <c r="G23" i="21"/>
  <c r="G22" i="21"/>
  <c r="G21" i="21"/>
  <c r="G9" i="21"/>
  <c r="G8" i="21"/>
  <c r="G7" i="21"/>
  <c r="G3" i="21"/>
  <c r="G55" i="20"/>
  <c r="G54" i="20"/>
  <c r="G38" i="20"/>
  <c r="G79" i="20"/>
  <c r="G80" i="20"/>
  <c r="G78" i="20"/>
  <c r="G11" i="20"/>
  <c r="G10" i="20"/>
  <c r="G7" i="22"/>
  <c r="G3" i="24"/>
  <c r="J15" i="20"/>
  <c r="H36" i="7"/>
  <c r="G36" i="7"/>
  <c r="J27" i="7"/>
  <c r="G31" i="7"/>
  <c r="G30" i="7"/>
  <c r="G26" i="7"/>
  <c r="G22" i="7"/>
  <c r="G24" i="7"/>
  <c r="G25" i="7"/>
  <c r="G23" i="7"/>
  <c r="G20" i="7"/>
  <c r="G21" i="7"/>
  <c r="G19" i="7"/>
  <c r="G18" i="7"/>
  <c r="G17" i="7"/>
  <c r="G14" i="7"/>
  <c r="G15" i="7"/>
  <c r="G16" i="7"/>
  <c r="G13" i="7"/>
  <c r="G12" i="7"/>
  <c r="G11" i="7"/>
  <c r="G10" i="7"/>
  <c r="G9" i="7"/>
  <c r="G7" i="7"/>
  <c r="G6" i="7"/>
  <c r="G5" i="7"/>
  <c r="J3" i="4"/>
  <c r="G16" i="6"/>
  <c r="G17" i="6"/>
  <c r="G18" i="6"/>
  <c r="G15" i="6"/>
  <c r="G14" i="6"/>
  <c r="G10" i="6"/>
  <c r="G4" i="6"/>
  <c r="G3" i="6"/>
  <c r="J3" i="6"/>
  <c r="G45" i="6"/>
  <c r="G46" i="6"/>
  <c r="G44" i="6"/>
  <c r="G29" i="6"/>
  <c r="G28" i="6"/>
  <c r="G27" i="6"/>
  <c r="G26" i="6"/>
  <c r="G25" i="6"/>
  <c r="G24" i="6"/>
  <c r="G23" i="6"/>
  <c r="G22" i="6"/>
  <c r="G21" i="6"/>
  <c r="G20" i="6"/>
  <c r="G19" i="6"/>
  <c r="G36" i="4"/>
  <c r="G37" i="4"/>
  <c r="G35" i="4"/>
  <c r="G31" i="4"/>
  <c r="G9" i="4"/>
  <c r="G10" i="4"/>
  <c r="G11" i="4"/>
  <c r="G12" i="4"/>
  <c r="G13" i="4"/>
  <c r="G14" i="4"/>
  <c r="G8" i="4"/>
  <c r="G6" i="4"/>
  <c r="G7" i="4"/>
  <c r="G5" i="4"/>
  <c r="G33" i="4"/>
  <c r="G22" i="4"/>
  <c r="G25" i="4"/>
  <c r="G24" i="4"/>
  <c r="G23" i="4"/>
  <c r="G32" i="1"/>
  <c r="G55" i="3"/>
  <c r="G51" i="3"/>
  <c r="G49" i="3"/>
  <c r="G54" i="3"/>
  <c r="G53" i="3"/>
  <c r="G48" i="3"/>
  <c r="G47" i="3"/>
  <c r="G35" i="3"/>
  <c r="G33" i="3"/>
  <c r="G31" i="3"/>
  <c r="G29" i="3"/>
  <c r="G27" i="3"/>
  <c r="G25" i="3"/>
  <c r="G23" i="3"/>
  <c r="G21" i="3"/>
  <c r="G19" i="3"/>
  <c r="G17" i="3"/>
  <c r="G6" i="3"/>
  <c r="G15" i="3"/>
  <c r="G13" i="3"/>
  <c r="G12" i="3"/>
  <c r="G10" i="3"/>
  <c r="G7" i="3"/>
  <c r="G5" i="3"/>
  <c r="G3" i="1"/>
  <c r="G29" i="1"/>
  <c r="G27" i="1"/>
  <c r="G18" i="1"/>
  <c r="G16" i="1"/>
  <c r="G17" i="1"/>
  <c r="G15" i="1"/>
  <c r="G14" i="1"/>
  <c r="G8" i="1"/>
  <c r="G6" i="1"/>
  <c r="J33" i="4"/>
  <c r="G8" i="7"/>
  <c r="G4" i="7"/>
  <c r="G28" i="7"/>
  <c r="G28" i="22"/>
  <c r="G27" i="22"/>
  <c r="G26" i="22"/>
  <c r="G25" i="22"/>
  <c r="G21" i="22"/>
  <c r="G20" i="22"/>
  <c r="G11" i="22"/>
  <c r="G10" i="22"/>
  <c r="G9" i="22"/>
  <c r="G15" i="24"/>
  <c r="L61" i="24"/>
  <c r="L62" i="24" s="1"/>
  <c r="F61" i="24"/>
  <c r="E61" i="24"/>
  <c r="L60" i="24"/>
  <c r="H60" i="24"/>
  <c r="F60" i="24"/>
  <c r="E60" i="24"/>
  <c r="L36" i="23"/>
  <c r="F36" i="23"/>
  <c r="E36" i="23"/>
  <c r="L35" i="23"/>
  <c r="J35" i="23"/>
  <c r="H35" i="23"/>
  <c r="F35" i="23"/>
  <c r="E35" i="23"/>
  <c r="L44" i="22"/>
  <c r="L45" i="22" s="1"/>
  <c r="F44" i="22"/>
  <c r="E44" i="22"/>
  <c r="L43" i="22"/>
  <c r="J43" i="22"/>
  <c r="H43" i="22"/>
  <c r="F43" i="22"/>
  <c r="E43" i="22"/>
  <c r="L34" i="21"/>
  <c r="F34" i="21"/>
  <c r="E34" i="21"/>
  <c r="L33" i="21"/>
  <c r="J33" i="21"/>
  <c r="H33" i="21"/>
  <c r="F33" i="21"/>
  <c r="E33" i="21"/>
  <c r="L82" i="20"/>
  <c r="L83" i="20" s="1"/>
  <c r="G82" i="20"/>
  <c r="F82" i="20"/>
  <c r="F83" i="20" s="1"/>
  <c r="E82" i="20"/>
  <c r="L81" i="20"/>
  <c r="J81" i="20"/>
  <c r="H81" i="20"/>
  <c r="G81" i="20"/>
  <c r="F81" i="20"/>
  <c r="E81" i="20"/>
  <c r="L33" i="7"/>
  <c r="L34" i="7" s="1"/>
  <c r="F33" i="7"/>
  <c r="E33" i="7"/>
  <c r="E34" i="7" s="1"/>
  <c r="L32" i="7"/>
  <c r="J32" i="7"/>
  <c r="H32" i="7"/>
  <c r="F32" i="7"/>
  <c r="E32" i="7"/>
  <c r="L48" i="6"/>
  <c r="L49" i="6" s="1"/>
  <c r="F48" i="6"/>
  <c r="E48" i="6"/>
  <c r="L47" i="6"/>
  <c r="H47" i="6"/>
  <c r="F47" i="6"/>
  <c r="E47" i="6"/>
  <c r="L39" i="4"/>
  <c r="L40" i="4" s="1"/>
  <c r="F39" i="4"/>
  <c r="E39" i="4"/>
  <c r="L38" i="4"/>
  <c r="J38" i="4"/>
  <c r="H38" i="4"/>
  <c r="F38" i="4"/>
  <c r="E38" i="4"/>
  <c r="H56" i="3"/>
  <c r="L57" i="3"/>
  <c r="F57" i="3"/>
  <c r="E57" i="3"/>
  <c r="L56" i="3"/>
  <c r="J56" i="3"/>
  <c r="F56" i="3"/>
  <c r="E56" i="3"/>
  <c r="L34" i="1"/>
  <c r="F34" i="1"/>
  <c r="E34" i="1"/>
  <c r="L33" i="1"/>
  <c r="L35" i="1" s="1"/>
  <c r="J33" i="1"/>
  <c r="H33" i="1"/>
  <c r="F33" i="1"/>
  <c r="E33" i="1"/>
  <c r="E40" i="4" l="1"/>
  <c r="J34" i="21"/>
  <c r="E62" i="24"/>
  <c r="J61" i="24"/>
  <c r="J62" i="24" s="1"/>
  <c r="J36" i="23"/>
  <c r="J37" i="23" s="1"/>
  <c r="F45" i="22"/>
  <c r="J44" i="22"/>
  <c r="J45" i="22" s="1"/>
  <c r="G43" i="22"/>
  <c r="H44" i="22"/>
  <c r="H45" i="22" s="1"/>
  <c r="J82" i="20"/>
  <c r="J83" i="20" s="1"/>
  <c r="H82" i="20"/>
  <c r="H83" i="20" s="1"/>
  <c r="E83" i="20"/>
  <c r="E35" i="1"/>
  <c r="J48" i="6"/>
  <c r="F49" i="6"/>
  <c r="L58" i="3"/>
  <c r="E58" i="3"/>
  <c r="F58" i="3"/>
  <c r="G44" i="22"/>
  <c r="G45" i="22" s="1"/>
  <c r="G83" i="20"/>
  <c r="L35" i="21"/>
  <c r="J35" i="21"/>
  <c r="F40" i="4"/>
  <c r="F35" i="1"/>
  <c r="G56" i="3"/>
  <c r="G57" i="3"/>
  <c r="E49" i="6"/>
  <c r="F34" i="7"/>
  <c r="G33" i="7"/>
  <c r="G32" i="7"/>
  <c r="E45" i="22"/>
  <c r="F37" i="23"/>
  <c r="L37" i="23"/>
  <c r="E37" i="23"/>
  <c r="F62" i="24"/>
  <c r="F35" i="21"/>
  <c r="E35" i="21"/>
  <c r="G34" i="7" l="1"/>
  <c r="G58" i="3"/>
  <c r="K6" i="25"/>
  <c r="J6" i="25"/>
  <c r="I6" i="25"/>
  <c r="H6" i="25"/>
  <c r="G6" i="25"/>
  <c r="K5" i="25"/>
  <c r="J5" i="25"/>
  <c r="I5" i="25"/>
  <c r="H5" i="25"/>
  <c r="G5" i="25"/>
  <c r="K4" i="25"/>
  <c r="J4" i="25"/>
  <c r="I4" i="25"/>
  <c r="H4" i="25"/>
  <c r="G4" i="25"/>
  <c r="K3" i="25"/>
  <c r="K7" i="25" s="1"/>
  <c r="K8" i="25" s="1"/>
  <c r="J3" i="25"/>
  <c r="J7" i="25" s="1"/>
  <c r="J8" i="25" s="1"/>
  <c r="I3" i="25"/>
  <c r="I7" i="25" s="1"/>
  <c r="I8" i="25" s="1"/>
  <c r="H3" i="25"/>
  <c r="H7" i="25" s="1"/>
  <c r="H8" i="25" s="1"/>
  <c r="G3" i="25"/>
  <c r="G7" i="25" s="1"/>
  <c r="G8" i="25" s="1"/>
  <c r="G13" i="21"/>
  <c r="G14" i="21"/>
  <c r="G15" i="21"/>
  <c r="G16" i="21"/>
  <c r="G17" i="21"/>
  <c r="G18" i="21"/>
  <c r="G19" i="21"/>
  <c r="G20" i="21"/>
  <c r="G60" i="24" l="1"/>
  <c r="G61" i="24"/>
  <c r="H61" i="24"/>
  <c r="H62" i="24" s="1"/>
  <c r="H36" i="23"/>
  <c r="H37" i="23" s="1"/>
  <c r="G35" i="23"/>
  <c r="G36" i="23"/>
  <c r="G37" i="23" s="1"/>
  <c r="H34" i="21"/>
  <c r="H35" i="21" s="1"/>
  <c r="G33" i="21"/>
  <c r="G34" i="21"/>
  <c r="K43" i="6"/>
  <c r="K44" i="6"/>
  <c r="K45" i="6"/>
  <c r="K46" i="6"/>
  <c r="G5" i="6"/>
  <c r="G6" i="6"/>
  <c r="G7" i="6"/>
  <c r="G8" i="6"/>
  <c r="G9" i="6"/>
  <c r="G35" i="21" l="1"/>
  <c r="G62" i="24"/>
  <c r="J47" i="6"/>
  <c r="J49" i="6" s="1"/>
  <c r="G15" i="4"/>
  <c r="G16" i="4"/>
  <c r="G17" i="4"/>
  <c r="G18" i="4"/>
  <c r="G19" i="4"/>
  <c r="G20" i="4"/>
  <c r="G21" i="4"/>
  <c r="G26" i="4"/>
  <c r="G27" i="4"/>
  <c r="J11" i="3"/>
  <c r="J15" i="3"/>
  <c r="J36" i="3"/>
  <c r="J37" i="3"/>
  <c r="J38" i="3"/>
  <c r="J40" i="3"/>
  <c r="J46" i="3"/>
  <c r="J52" i="3"/>
  <c r="J4" i="3"/>
  <c r="J5" i="3"/>
  <c r="J6" i="3"/>
  <c r="J7" i="3"/>
  <c r="J8" i="3"/>
  <c r="J9" i="3"/>
  <c r="J10" i="3"/>
  <c r="J12" i="3"/>
  <c r="J13" i="3"/>
  <c r="J14" i="3"/>
  <c r="J16" i="3"/>
  <c r="J17" i="3"/>
  <c r="J18" i="3"/>
  <c r="J19" i="3"/>
  <c r="J20" i="3"/>
  <c r="J21" i="3"/>
  <c r="J22" i="3"/>
  <c r="J23" i="3"/>
  <c r="J24" i="3"/>
  <c r="J25" i="3"/>
  <c r="J26" i="3"/>
  <c r="J27" i="3"/>
  <c r="J28" i="3"/>
  <c r="J29" i="3"/>
  <c r="J30" i="3"/>
  <c r="J31" i="3"/>
  <c r="J33" i="3"/>
  <c r="J34" i="3"/>
  <c r="J35" i="3"/>
  <c r="J39" i="3"/>
  <c r="J41" i="3"/>
  <c r="J42" i="3"/>
  <c r="J43" i="3"/>
  <c r="J44" i="3"/>
  <c r="J45" i="3"/>
  <c r="J47" i="3"/>
  <c r="J48" i="3"/>
  <c r="J49" i="3"/>
  <c r="J50" i="3"/>
  <c r="J51" i="3"/>
  <c r="J53" i="3"/>
  <c r="J54" i="3"/>
  <c r="J55" i="3"/>
  <c r="J32" i="1"/>
  <c r="J20" i="1"/>
  <c r="J31" i="1"/>
  <c r="J3" i="1"/>
  <c r="J4" i="1"/>
  <c r="J5" i="1"/>
  <c r="J6" i="1"/>
  <c r="J8" i="1"/>
  <c r="J9" i="1"/>
  <c r="J10" i="1"/>
  <c r="J11" i="1"/>
  <c r="J12" i="1"/>
  <c r="J13" i="1"/>
  <c r="J14" i="1"/>
  <c r="J15" i="1"/>
  <c r="J16" i="1"/>
  <c r="J17" i="1"/>
  <c r="J18" i="1"/>
  <c r="J19" i="1"/>
  <c r="J21" i="1"/>
  <c r="J22" i="1"/>
  <c r="J23" i="1"/>
  <c r="J24" i="1"/>
  <c r="J25" i="1"/>
  <c r="J26" i="1"/>
  <c r="J27" i="1"/>
  <c r="J28" i="1"/>
  <c r="J29" i="1"/>
  <c r="J30" i="1"/>
  <c r="J7" i="1" l="1"/>
  <c r="J34" i="1" s="1"/>
  <c r="J35" i="1" s="1"/>
  <c r="J32" i="3"/>
  <c r="H57" i="3"/>
  <c r="H58" i="3" s="1"/>
  <c r="J16" i="4"/>
  <c r="J36" i="7"/>
  <c r="J27" i="4" l="1"/>
  <c r="G3" i="7" l="1"/>
  <c r="J3" i="3"/>
  <c r="J57" i="3" s="1"/>
  <c r="J58" i="3" s="1"/>
  <c r="H33" i="7" l="1"/>
  <c r="H34" i="7" s="1"/>
  <c r="H48" i="6"/>
  <c r="H49" i="6" s="1"/>
  <c r="G47" i="6"/>
  <c r="G48" i="6"/>
  <c r="G38" i="4"/>
  <c r="G39" i="4"/>
  <c r="G40" i="4" s="1"/>
  <c r="H39" i="4"/>
  <c r="H40" i="4" s="1"/>
  <c r="G49" i="6" l="1"/>
  <c r="I3" i="14"/>
  <c r="H3" i="14"/>
  <c r="J3" i="14"/>
  <c r="K3" i="14"/>
  <c r="G3" i="14"/>
  <c r="H34" i="1"/>
  <c r="H35" i="1" s="1"/>
  <c r="J7" i="4"/>
  <c r="J12" i="4"/>
  <c r="J13" i="4"/>
  <c r="J14" i="4"/>
  <c r="J15" i="4"/>
  <c r="J17" i="4"/>
  <c r="J19" i="4"/>
  <c r="J20" i="4"/>
  <c r="J21" i="4"/>
  <c r="J25" i="4"/>
  <c r="J4" i="4"/>
  <c r="J5" i="4"/>
  <c r="J6" i="4"/>
  <c r="J8" i="4"/>
  <c r="J9" i="4"/>
  <c r="J10" i="4"/>
  <c r="J11" i="4"/>
  <c r="J18" i="4"/>
  <c r="J22" i="4"/>
  <c r="J23" i="4"/>
  <c r="J24" i="4"/>
  <c r="J26" i="4"/>
  <c r="G34" i="1" l="1"/>
  <c r="G33" i="1"/>
  <c r="J33" i="7"/>
  <c r="J34" i="7" s="1"/>
  <c r="J39" i="4"/>
  <c r="J40" i="4" s="1"/>
  <c r="F3" i="14"/>
  <c r="F3" i="25"/>
  <c r="E6" i="14"/>
  <c r="E6" i="25"/>
  <c r="E3" i="14"/>
  <c r="E3" i="25"/>
  <c r="H6" i="14"/>
  <c r="J6" i="14"/>
  <c r="G6" i="14"/>
  <c r="K6" i="14"/>
  <c r="K4" i="14"/>
  <c r="I6" i="14"/>
  <c r="I4" i="14"/>
  <c r="G35" i="1" l="1"/>
  <c r="B6" i="14"/>
  <c r="B6" i="25"/>
  <c r="F6" i="14"/>
  <c r="F6" i="25"/>
  <c r="D4" i="14"/>
  <c r="D4" i="25"/>
  <c r="D6" i="14"/>
  <c r="D6" i="25"/>
  <c r="D3" i="14"/>
  <c r="D3" i="25"/>
  <c r="G4" i="14"/>
  <c r="J4" i="14"/>
  <c r="H4" i="14"/>
  <c r="J5" i="14"/>
  <c r="J7" i="14" s="1"/>
  <c r="H5" i="14"/>
  <c r="F4" i="14" l="1"/>
  <c r="F4" i="25"/>
  <c r="F5" i="14"/>
  <c r="F5" i="25"/>
  <c r="E4" i="14"/>
  <c r="E4" i="25"/>
  <c r="D5" i="14"/>
  <c r="D7" i="14" s="1"/>
  <c r="D5" i="25"/>
  <c r="D7" i="25" s="1"/>
  <c r="D8" i="25" s="1"/>
  <c r="K5" i="14"/>
  <c r="K7" i="14" s="1"/>
  <c r="H7" i="14"/>
  <c r="I5" i="14"/>
  <c r="I7" i="14" s="1"/>
  <c r="G5" i="14"/>
  <c r="G7" i="14" s="1"/>
  <c r="F7" i="14" l="1"/>
  <c r="B3" i="14"/>
  <c r="B3" i="25"/>
  <c r="F7" i="25"/>
  <c r="F8" i="25" s="1"/>
  <c r="E5" i="14"/>
  <c r="E7" i="14" s="1"/>
  <c r="E5" i="25"/>
  <c r="E7" i="25" s="1"/>
  <c r="E8" i="25" s="1"/>
  <c r="B4" i="14"/>
  <c r="B4" i="25"/>
  <c r="B5" i="14" l="1"/>
  <c r="B7" i="14" s="1"/>
  <c r="B5" i="25"/>
  <c r="B7" i="25" s="1"/>
  <c r="B8" i="25" s="1"/>
  <c r="C3" i="25" l="1"/>
  <c r="C3" i="14" l="1"/>
  <c r="C4" i="14" l="1"/>
  <c r="C4" i="25"/>
  <c r="C6" i="14" l="1"/>
  <c r="C6" i="25"/>
  <c r="C5" i="14"/>
  <c r="C5" i="25"/>
  <c r="C7" i="25" s="1"/>
  <c r="C8" i="25" s="1"/>
  <c r="B8" i="14"/>
  <c r="F8" i="14"/>
  <c r="H8" i="14"/>
  <c r="J8" i="14"/>
  <c r="E8" i="14"/>
  <c r="K8" i="14"/>
  <c r="D8" i="14"/>
  <c r="G8" i="14"/>
  <c r="I8" i="14"/>
  <c r="C7" i="14" l="1"/>
  <c r="C8" i="14" s="1"/>
</calcChain>
</file>

<file path=xl/sharedStrings.xml><?xml version="1.0" encoding="utf-8"?>
<sst xmlns="http://schemas.openxmlformats.org/spreadsheetml/2006/main" count="1566" uniqueCount="586">
  <si>
    <t>El formulario de indicadores del MOWIP forma parte de la metodología del MOWIP y se describe en la sección 4.2 "Creación de puntuaciones y escalas: El Formulario de Indicador MOWIP". En esta sección, encontrará directrices detalladas sobre cómo rellenar este documento, haciendo referencia a las herramientas de recopilación de datos, a saber, el formulario de investigación (FFF) y la encuesta. Para cumplimentar este documento, necesitará lo siguiente del sitio web del DCAF:</t>
  </si>
  <si>
    <t>1. The Measuring Opportunities for Women in Peace Operations (MOWIP) methodology (www.dcaf.ch/mowip-methodology)</t>
  </si>
  <si>
    <t>2. Template 9: MOWIP Indicator Key from the online MOWIP Toolbox (www.dcaf.ch/mowip)</t>
  </si>
  <si>
    <r>
      <t xml:space="preserve">Cómo rellenar este formulario </t>
    </r>
    <r>
      <rPr>
        <sz val="12"/>
        <color theme="1"/>
        <rFont val="Calibri"/>
        <family val="2"/>
        <scheme val="minor"/>
      </rPr>
      <t>(Haga clic en Ver &gt; Nueva ventana para ver el formulario mientras lee estas instrucciones)</t>
    </r>
  </si>
  <si>
    <t>1. En cada una de las 10 pestañas del Área Temática que aparecen en la parte inferior de su pantalla, encontrará una serie de indicadores (filas).</t>
  </si>
  <si>
    <t>2. Para más detalles sobre cómo rellenar las columnas, consulte el apartado 4.2 de la metodología del MOWIP . Además, la columna K - "Orientación" le proporciona información específica sobre la forma de rellenar las celdas para el indicador correspondiente. No obstante, para facilitar la tarea, ya hemos introducido fórmulas en la hoja de cálculo para generar puntuaciones automáticamente.</t>
  </si>
  <si>
    <r>
      <t xml:space="preserve">3. Debe rellenar únicamente las casillas blancas de las </t>
    </r>
    <r>
      <rPr>
        <b/>
        <sz val="12"/>
        <color theme="4"/>
        <rFont val="Calibri"/>
        <family val="2"/>
        <scheme val="minor"/>
      </rPr>
      <t>columnas azules</t>
    </r>
    <r>
      <rPr>
        <sz val="12"/>
        <color theme="1"/>
        <rFont val="Calibri"/>
        <family val="2"/>
        <scheme val="minor"/>
      </rPr>
      <t xml:space="preserve"> (columna D - "Encuesta"; columna E - "FFF"; columna H "Aplicación a las mujeres"; columna J - "Diferencia de puntuación de la experiencia de las mujeres"). Tenga en cuenta que la columna H se ha rellenado previamente; no obstante, debe comprobar que la información es exacta en el contexto de su país y, si es necesario, actualizarla en consecuencia utilizando los cuadros desplegables. Las demás celdas sólo aceptan "1" o "0". No debe rellenar ninguna de las casillas negras.</t>
    </r>
  </si>
  <si>
    <r>
      <t xml:space="preserve">4. No debe introducir nada en las </t>
    </r>
    <r>
      <rPr>
        <b/>
        <sz val="12"/>
        <color rgb="FFFF0000"/>
        <rFont val="Calibri"/>
        <family val="2"/>
        <scheme val="minor"/>
      </rPr>
      <t>columnas rojas</t>
    </r>
    <r>
      <rPr>
        <sz val="12"/>
        <color theme="1"/>
        <rFont val="Calibri"/>
        <family val="2"/>
        <scheme val="minor"/>
      </rPr>
      <t xml:space="preserve"> (columna C - "Fuente de datos"; columna F - "Puntuación de la brecha de implementación"; columna G - "Puntuación de la barrera"; columna I - "Puntuación de la barrera institucional para las mujeres"). Estas columnas se han bloqueado y o bien se han rellenado previamente (columna C) o bien incluyen fórmulas que se actualizarán automáticamente*.</t>
    </r>
  </si>
  <si>
    <t>5. La columna C enumera la fuente de datos para cada indicador. Consulte la Plantilla 9: Clave de indicadores del MOWIP para saber qué FFF o pregunta de la encuesta debe consultar para cada indicador haciendo coincidir el número del indicado</t>
  </si>
  <si>
    <t xml:space="preserve">6. Una vez que haya rellenado todas las casillas de los indicadores en cada una de las diez pestañas de áreas temáticas, la pestaña "Resumen" le proporcionará una visión general de las 4 puntuaciones (puntuación de la brecha de implementación, puntuación de la barrera, puntuación de la barrera institucional para las mujeres y puntuación de la brecha de experiencia) para cada área temática. A continuación, podrá proceder a la clasificación de cada área temática (alta, media y baja). Consulte la sección 4.3 "Clasificación de áreas temáticas" de la metodología del MOWIP para obtener más detalles sobre cómo clasificar cada área temática. </t>
  </si>
  <si>
    <t>7. Es posible que no haya datos disponibles para algunos indicadores. Por favor, déjelos en blanco - no borre la fila ya que de lo contrario las puntuaciones no se generarán correctamente. Si ha añadido indicadores, utilice las filas de indicadores adicionales de la parte inferior de cada área temática.</t>
  </si>
  <si>
    <t>8. Sabemos que el proceso de cumplimentación de este formulario puede parecer algo desalentador al principio. Esperamos que las orientaciones proporcionadas más arriba y en la metodología del MOWIP le ayuden a hacerlo. No obstante, si tiene alguna pregunta mientras rellena el formulario del indicador, no dude en ponerse en contacto con el servicio de asistencia del DCAF en inglés, francés o español:</t>
  </si>
  <si>
    <t>elsie@dcaf.ch</t>
  </si>
  <si>
    <t>*Si necesitas desbloquear la hoja de cálculo para cambiar los indicadores o las fórmulas, ve a Revisar &gt; Desproteger hoja. Te recomendamos que vuelvas a protegerla una vez hayas realizado los cambios para evitar que se introduzcan datos en celdas erróneas. Para actualizar los cuadros desplegables de la fila H, consulte la pestaña denominada "Codificación".</t>
  </si>
  <si>
    <t>Versión de marzo de 2023.</t>
  </si>
  <si>
    <t>This template and all related MOWIP documents is also available in French and Spanish in the DCAF MOWIP Toolbox: dcaf.ch/mowip</t>
  </si>
  <si>
    <t>Ce modèle et tous les documents relatifs à la méthodologie MOWIP sont également disponibles en français et en espagnol dans la boîte à outils MOWIP du DCAF : dcaf.ch/mowip.</t>
  </si>
  <si>
    <t>Esta plantilla y todos los documentos relacionados con la metodología MOWIP también están disponibles en francés y español en la caja de herramientas del MOWIP del DCAF: dcaf.ch/mowip.</t>
  </si>
  <si>
    <t>Notas para todas las fichas</t>
  </si>
  <si>
    <t>Numero</t>
  </si>
  <si>
    <t>Detalles</t>
  </si>
  <si>
    <t>Note 1</t>
  </si>
  <si>
    <t>Cuando se utiliza la palabra "igualmente", "proporciones iguales" o el "mismo porcentaje", lo definimos como cuando los porcentajes para mujeres y para hombres están dentro del 10% el uno del otro, a menos que se indique lo contrario. Cuando el término se refiere a años, "igual" es cuando las dos respuestas están dentro de un margen de 3 años.</t>
  </si>
  <si>
    <t>Note 2</t>
  </si>
  <si>
    <t>Cuente las respuestas a y b de la encuesta como "sí", es decir, muy fuertemente y fuertemente, muy fácil y fácil, muy justo y justo, siempre y a veces. La respuesta c, es decir, neutra o rara vez, debe contarse como "no".</t>
  </si>
  <si>
    <t>Note 3</t>
  </si>
  <si>
    <t>Si existe alguna diferencia entre agentes de policía individuales y unidades de policía constituidas, o entre tropas de contingentes, oficiales de Estado Mayor y expertos en misión, elija la respuesta que corresponda a la mayoría del personal desplegado (es decir, unidades de policía constituidas y tropas de contingentes en la mayoría de los casos).</t>
  </si>
  <si>
    <t>Comentarios para las casillas resaltadas en amarillo</t>
  </si>
  <si>
    <t>Necesidad de comprobar en el corte para el rango medio / superior</t>
  </si>
  <si>
    <t>No hay suficientes mujeres desplegadas en la muestra para hacer esta determinación</t>
  </si>
  <si>
    <t>Es necesario comprobar la clave del indicador, ya que la pregunta de la encuesta se refiere a la participación en organizaciones profesionales y el indicador se refiere a su existencia.</t>
  </si>
  <si>
    <t>El umbral era del 89,45%, por lo que el porcentaje se redondeó al alza para alcanzarlo.</t>
  </si>
  <si>
    <t>Es necesario comprobar la redacción del indicador para asegurarse de que el significado se interpreta correctamente.</t>
  </si>
  <si>
    <t>El número de mujeres desplegadas es demasiado pequeño para hacer una determinación sobre este indicador</t>
  </si>
  <si>
    <t>La pregunta de la encuesta que figura en la clave del indicador puede no ser correcta porque la pregunta no aborda el proceso de selección/entrevista</t>
  </si>
  <si>
    <t>La pregunta de la encuesta que figura en la clave del indicador no tiene respuestas que se refieran al trabajo con hombres de la localidad</t>
  </si>
  <si>
    <t>La pregunta de la encuesta que figura en la clave del indicador no tiene respuestas que se refieran al trabajo con las mujeres locales</t>
  </si>
  <si>
    <t>Los porcentajes están dentro del 5%, pero fue 0 para las mujeres y 2 hombres fueron nombrados por los superiores</t>
  </si>
  <si>
    <t>No hay nadie en la muestra que se haya ofrecido voluntario y NO haya sido seleccionado (sólo 3 personas se ofrecieron voluntarias)</t>
  </si>
  <si>
    <t>Necesidad de determinar el umbral por país</t>
  </si>
  <si>
    <t>El indicador tiene dos tipos de baja combinados - la encuesta muestra que hay una baja por enfermedad, pero no una baja por incapacidad - ¿marca 0 o 1?</t>
  </si>
  <si>
    <t>El mismo problema que en 4.14</t>
  </si>
  <si>
    <t>Los encuestados marcaron que no existía una política de permiso de paternidad, pero el 49% dijo que era remunerado???</t>
  </si>
  <si>
    <t>El mismo problema que en 4.17</t>
  </si>
  <si>
    <t>¿Cuál debe ser el umbral específico de cada país?</t>
  </si>
  <si>
    <t>La respuesta a la encuesta fue del 89,5%, así que la marqué como 1 aunque técnicamente estaba por debajo del umbral.</t>
  </si>
  <si>
    <t>El umbral de la pregunta necesita aclaración</t>
  </si>
  <si>
    <t>Necesidad de confirmar cómo manejar el hecho de que el despliegue no es obligatorio en Bangladesh.</t>
  </si>
  <si>
    <t>Roya volverá a comprobar los datos con el equipo nacional</t>
  </si>
  <si>
    <t>Obsérvese que sólo hay 22 mujeres en la muestra. 13 dijeron que tenían mentores.</t>
  </si>
  <si>
    <t>Obsérvese que la pregunta utilizada en la encuesta se refiere al número de misiones y no a lugares concretos.</t>
  </si>
  <si>
    <t>El despliegue no es voluntario en Bangladesh - déjelo en blanco</t>
  </si>
  <si>
    <t>Área temática 1: Población elegible</t>
  </si>
  <si>
    <t>Ponderación</t>
  </si>
  <si>
    <t>Número de indicador</t>
  </si>
  <si>
    <t>Indicador</t>
  </si>
  <si>
    <t>Fuente de datos</t>
  </si>
  <si>
    <t>Encuesta</t>
  </si>
  <si>
    <t>FFF</t>
  </si>
  <si>
    <t>puntaje de brecha de implementacion</t>
  </si>
  <si>
    <t>puntaje de barrera</t>
  </si>
  <si>
    <t>Aplicación a las mujeres</t>
  </si>
  <si>
    <t>puntaje de barrera institucional a las mujeres</t>
  </si>
  <si>
    <t xml:space="preserve">Ponderación_Puntuación Barrera institucional para las mujeres </t>
  </si>
  <si>
    <t>puntaje de brecha de experiencia de las mujeres</t>
  </si>
  <si>
    <r>
      <t xml:space="preserve">Orientación: </t>
    </r>
    <r>
      <rPr>
        <i/>
        <sz val="12"/>
        <color theme="1"/>
        <rFont val="Calibri"/>
        <family val="2"/>
        <scheme val="minor"/>
      </rPr>
      <t>Véase también la plantilla 9: Clave del indicador MOWIP: dcaf.ch/mowip</t>
    </r>
  </si>
  <si>
    <t xml:space="preserve">¿Despliega el país unidades (batallones, unidades de policía constituidas) e individuos (expertos, observadores, UNPOL)?  </t>
  </si>
  <si>
    <t>Ambos</t>
  </si>
  <si>
    <t>No</t>
  </si>
  <si>
    <t>Puntúa 1 si la respuesta es afirmativa a ambas formas de despliegue. Si sólo se responde afirmativamente a una (es decir, el país despliega unidades pero no individuos, o el país despliega individuos pero no unidades), puntúa 0.</t>
  </si>
  <si>
    <t xml:space="preserve">¿El porcentaje total de mujeres en la institución es del 20% o superior en el caso del ejército/policía/gendarmería? </t>
  </si>
  <si>
    <t>Sí</t>
  </si>
  <si>
    <t>¿El 50% o más de los reclutas se enteraron de su incorporación al ejército/policía/gendarmería por medios públicos?</t>
  </si>
  <si>
    <t>Dis*</t>
  </si>
  <si>
    <t>¿Más del 15% de las mujeres de la institución/muestra tienen un rango medio o superior? (El rango medio lo determinará el equipo nacional. El equipo nacional puede ajustar el umbral si se ha estratificado en función del rango (si se ha muestreado en exceso a mujeres de rango alto, el umbral debe ser del 50%).</t>
  </si>
  <si>
    <t>El número medio de años en el ejército y la policía es estadísticamente el mismo para hombres y mujeres.</t>
  </si>
  <si>
    <t xml:space="preserve">¿Se permite la presencia de mujeres en unidades de combate/operativas (fuerzas especiales, equipos SWAT, etc.)? </t>
  </si>
  <si>
    <t>¿Están compuestas por mujeres el 10% o más de las unidades operativas (fuerzas especiales, equipos SWAT, etc.)? (El equipo del país decide qué se considera operativo).</t>
  </si>
  <si>
    <t>¿Hay un 20% o más de mujeres en los batallones/unidades de policía constituidas? (Deje en blanco si no tiene una unidad de policía constituida)</t>
  </si>
  <si>
    <t>¿Constituyen las mujeres el 20% o más de los puestos directivos o de liderazgo? ¿Al menos el 20% o más de las mujeres de la muestra han ocupado uno o más de un cargo directivo?</t>
  </si>
  <si>
    <t xml:space="preserve">¿Hay unidades exclusivamente femeninas? </t>
  </si>
  <si>
    <t>El equipo de investigación debe analizar si este indicador contribuiría o dificultaría la participación significativa de las mujeres en el contexto institucional específico. Si obstaculiza la participación significativa, deje el indicador en blanco.</t>
  </si>
  <si>
    <t>¿Ha habido campañas específicas de reclutamiento de mujeres en los últimos 10 años?</t>
  </si>
  <si>
    <t>¿Existen organizaciones profesionales en el seno del ejército/policía/gendarmería? (Umbral de la encuesta: 50% o más del personal de la muestra pertenece a una organización profesional)</t>
  </si>
  <si>
    <t xml:space="preserve">¿Más del 90% del personal de la muestra tenía acceso a su cuarto de baño preferido?   </t>
  </si>
  <si>
    <t>¿Existen barracones o dormitorios para mujeres? (umbral del 90% para la muestra de la encuesta)</t>
  </si>
  <si>
    <t xml:space="preserve">¿Se ajustan los uniformes proporcionados al cuerpo de la persona? (umbral del 90% para la muestra de la encuesta)   </t>
  </si>
  <si>
    <t>¿Se facilita a hombres y mujeres un acceso equitativo a los equipos necesarios para realizar su trabajo?</t>
  </si>
  <si>
    <t xml:space="preserve">¿El 50% o más del personal de la muestra consideró adecuados los cuatro tipos de instalaciones en el país? (El 50% o menos del personal de la muestra consideró inadecuados los cuatro tipos de instalaciones).  </t>
  </si>
  <si>
    <t xml:space="preserve">¿El 90% del personal nunca ha sufrido retrasos en el pago por parte de las instituciones del país? </t>
  </si>
  <si>
    <t>¿Se ha permitido a las mujeres prestar servicio en la institución durante 20 años o más?</t>
  </si>
  <si>
    <t>¿Se permite la entrada de mujeres en la academia militar/policial/gendarmería desde hace 20 años o más?</t>
  </si>
  <si>
    <t xml:space="preserve">¿Tienen las mujeres las mismas probabilidades de volver a desplegarse que los hombres? </t>
  </si>
  <si>
    <t>Véase la nota 1 sobre "igualmente".</t>
  </si>
  <si>
    <t xml:space="preserve">¿Puede el 50% o más del personal de la muestra pasar fácilmente de una especialidad/unidad a otra?  </t>
  </si>
  <si>
    <t>Véase la nota 2 en referencia a "fácilmente".</t>
  </si>
  <si>
    <t xml:space="preserve">¿Se planteó abandonar la institución el 50% o menos del personal de la muestra?  </t>
  </si>
  <si>
    <t xml:space="preserve">¿Los hombres y las mujeres abandonan el ejército, la policía o la gendarmería en la misma proporción? </t>
  </si>
  <si>
    <t>1.25</t>
  </si>
  <si>
    <t>Según las respuestas abiertas, este tema no figuraba entre los tres más importantes para las mujeres.</t>
  </si>
  <si>
    <t>adiciones opcionales</t>
  </si>
  <si>
    <t>¿Tienen las mujeres las mismas probabilidades de ser oficiales comisionadas (dentro del 10%)? (sólo fuerzas armadas) Con esto se pretende captar si hay diferentes formas en que las mujeres entran en el ejército en comparación con los hombres.</t>
  </si>
  <si>
    <t>El 90% de los encuestados afirmaron que los uniformes proporcionados por el país se adaptan a la vestimenta religiosa/tradicional.</t>
  </si>
  <si>
    <t>Dis</t>
  </si>
  <si>
    <t xml:space="preserve">¿Tiene el 10% o menos del personal un segundo empleo fuera de las fuerzas armadas/policía/gendarmería? </t>
  </si>
  <si>
    <t>Suma todas las respuestas afirmativas.</t>
  </si>
  <si>
    <t>[Añada indicadores adicionales aquí].</t>
  </si>
  <si>
    <t xml:space="preserve">Total Posible </t>
  </si>
  <si>
    <t>Total 1s</t>
  </si>
  <si>
    <t>puntuación media</t>
  </si>
  <si>
    <t>Área temática 2 : Criterios para el despliegue</t>
  </si>
  <si>
    <t>¿Tiene el personal de la muestra permiso de conducir (umbral del 90%)?</t>
  </si>
  <si>
    <t xml:space="preserve">¿Tiene pasaporte el 75% o más del personal de la muestra? </t>
  </si>
  <si>
    <t xml:space="preserve">¿Se exige un examen de conducir para el despliegue?  (Encuesta: si el 60% o más de los encuestados identifican correctamente si es un requisito)  </t>
  </si>
  <si>
    <t xml:space="preserve">¿El 50% o más de los encuestados conduce un carro?  </t>
  </si>
  <si>
    <t>¿Se exige una prueba de aptitud física para el despliegue (Encuesta: si el 60% o más de los encuestados identifican correctamente si es un requisito).</t>
  </si>
  <si>
    <t>¿Cree el 90% o más de los encuestados que cumplen el requisito de aptitud física?</t>
  </si>
  <si>
    <t>2.7</t>
  </si>
  <si>
    <t>¿Los requisitos para las mujeres son diferentes de los de los hombres para la prueba de aptitud física? En caso negativo, ¿existen programas que ayuden a las mujeres a alcanzar los mismos niveles que los hombres?</t>
  </si>
  <si>
    <t>2.8</t>
  </si>
  <si>
    <t>¿Se requiere una prueba médica para el despliegue? (Encuesta: si el 60% o más del personal de la muestra)</t>
  </si>
  <si>
    <t>2.9</t>
  </si>
  <si>
    <t>¿Cree el 90% o más del personal de la muestra que puede superar una prueba médica?</t>
  </si>
  <si>
    <t>2.10</t>
  </si>
  <si>
    <t xml:space="preserve">¿Se exige una prueba escrita para el despliegue?  (Encuesta: si el 60% o más de los encuestados identifican correctamente si es un requisito)  </t>
  </si>
  <si>
    <t>2.11</t>
  </si>
  <si>
    <t xml:space="preserve">¿Se requiere un rango determinado para el despliegue?  (Encuesta: si el 60% o más del personal de la muestra)  </t>
  </si>
  <si>
    <t>2.12</t>
  </si>
  <si>
    <t xml:space="preserve">¿Tiene el 50% o más del personal de la muestra el rango correcto para desplegarse? </t>
  </si>
  <si>
    <t>2.13</t>
  </si>
  <si>
    <t xml:space="preserve">¿Se exige una determinada edad para el despliegue?  (Encuesta: si el 60% o más del personal de la muestra)  </t>
  </si>
  <si>
    <t>2.14</t>
  </si>
  <si>
    <t xml:space="preserve">¿Tiene el 50% o más del personal de la muestra la edad correcta para desplegarse?)  </t>
  </si>
  <si>
    <t>2.15</t>
  </si>
  <si>
    <t xml:space="preserve">¿Se requiere un determinado número de años para el despliegue?  (Encuesta: si el 60% o más del personal de la muestra)  </t>
  </si>
  <si>
    <t>2.16</t>
  </si>
  <si>
    <t>¿Tiene el 50% o más del personal de la muestra el número correcto de años de despliegue?</t>
  </si>
  <si>
    <t>2.17</t>
  </si>
  <si>
    <t xml:space="preserve">¿Se requiere una prueba informática para el despliegue? (Encuesta: si el 60% o más del personal de la muestra)  </t>
  </si>
  <si>
    <t>2.18</t>
  </si>
  <si>
    <t>¿Posee el 50% o más del personal de la muestra los conocimientos informáticos necesarios para el despliegue?</t>
  </si>
  <si>
    <t>Survey</t>
  </si>
  <si>
    <t>2.19</t>
  </si>
  <si>
    <t xml:space="preserve">¿Se requiere una prueba de armas pequeñas/tácticas para el despliegue? (Encuesta: si el 60% o más del personal de la muestra)  </t>
  </si>
  <si>
    <t>2.20</t>
  </si>
  <si>
    <t xml:space="preserve">¿Posee el 50% o más del personal de la muestra los conocimientos tácticos/de armas pequeñas necesarios para el despliegue? </t>
  </si>
  <si>
    <t>2.21</t>
  </si>
  <si>
    <t xml:space="preserve">¿Se requieren aptitudes de comunicación/escucha/interpersonales para el despliegue? (Encuesta: si el 60% o más del personal de la muestra)  </t>
  </si>
  <si>
    <t>Tenga en cuenta que nos referimos a habilidades de comunicación interpersonal, y no a habilidades relacionadas con señales o comunicaciones estratégicas.</t>
  </si>
  <si>
    <t>2.22</t>
  </si>
  <si>
    <t xml:space="preserve"> ¿Posee el 50% o más del personal de la muestra las capacidades de comunicación/escucha/habilidades interpersonales necesarias para el despliegue?  </t>
  </si>
  <si>
    <t>2.23</t>
  </si>
  <si>
    <t xml:space="preserve">¿Se requieren aptitudes de resolución de conflictos/negociación para el despliegue? (Encuesta: si el 60% o más del personal de la muestra)  </t>
  </si>
  <si>
    <t>2.24</t>
  </si>
  <si>
    <t>¿Posee el 50% o más del personal de la muestra las capacidades de resolución de conflictos/negociación necesarias para el despliegue?</t>
  </si>
  <si>
    <t>2.25</t>
  </si>
  <si>
    <t xml:space="preserve">¿Existe un módulo de sensibilidad de género/preguntas de entrevista durante el proceso de selección?   (Encuesta: si el 60% o más del personal de la muestra)  </t>
  </si>
  <si>
    <t>2.26</t>
  </si>
  <si>
    <t>¿Posee el 50% o más del personal de la muestra las aptitudes de sensibilidad de género necesarias para el despliegue?</t>
  </si>
  <si>
    <t>2.27</t>
  </si>
  <si>
    <t xml:space="preserve">¿Se tienen en cuenta los antecedentes disciplinarios para el despliegue?  (Encuesta: si el 60% o más del personal de la muestra)  </t>
  </si>
  <si>
    <t>2.28</t>
  </si>
  <si>
    <t>¿Tiene el 50% o más del personal de la muestra el expediente disciplinario para el despliegue?</t>
  </si>
  <si>
    <t>2.29</t>
  </si>
  <si>
    <t xml:space="preserve">¿Se requiere un determinado nivel de inglés para la misión?  (Encuesta: si el 60% o más del personal de la muestra)  </t>
  </si>
  <si>
    <t>2.30</t>
  </si>
  <si>
    <t>¿Posee el 50% o más del personal de la muestra los conocimientos de inglés necesarios para el despliegue?</t>
  </si>
  <si>
    <t>2.31</t>
  </si>
  <si>
    <t xml:space="preserve">¿Se requiere un determinado nivel de francés para la misión?  (Encuesta: si el 60% o más del personal de la muestra)  </t>
  </si>
  <si>
    <t>2.32</t>
  </si>
  <si>
    <t>¿Posee el 50% o más del personal de la muestra los conocimientos de francés necesarios para el despliegue?</t>
  </si>
  <si>
    <t>2.33</t>
  </si>
  <si>
    <t>¿Pueden desplegarse las mujeres con hijos? (Umbral de la encuesta: el 50% de las mujeres de la muestra tienen hijos cuando están desplegadas)</t>
  </si>
  <si>
    <t xml:space="preserve">¿Conocen los superiores los requisitos para el despliegue? </t>
  </si>
  <si>
    <t xml:space="preserve">Si tres o más responsables clave de la toma de decisiones no conocían los requisitos, se consideraría un 0. </t>
  </si>
  <si>
    <t>¿Cree el 90% o más del personal de la muestra que conocer el idioma del país de acogida es una competencia importante para el despliegue</t>
  </si>
  <si>
    <t>¿El 75% o más del personal quiere recibir capacitación en las áreas que sienten que tienen menos capacitación?</t>
  </si>
  <si>
    <t>¿El 90% o más del personal de la muestra piensa que trabajar con la población anfitriona es importante para el éxito de la misión de mantenimiento de la paz?</t>
  </si>
  <si>
    <t>¿Conoce el 75% o más del personal de la muestra los requisitos para el despliegue?</t>
  </si>
  <si>
    <t>Utilice los datos del área temática 2 del FFF para determinar las respuestas correctas a la pregunta de la encuesta. El umbral se alcanza si el 75% o más del personal ha seleccionado todas las respuestas correctas. No se tienen en cuenta las respuestas incorrectas.</t>
  </si>
  <si>
    <t>¿El 90% o más del personal de la muestra mencionó una de las tres siguientes habilidades/atributos/capacidades más importantes para el éxito de un despliegue de mantenimiento de la paz? (capacidad para trabajar con la población anfitriona, habilidades de comunicación/escucha/habilidades interpersonales, habilidades de resolución de conflictos/negociación, capacidad para trabajar con personal de otros países, personalidad/carácter)</t>
  </si>
  <si>
    <t>¿El 90% o más del personal de la muestra mencionó una de las tres aptitudes/atributos/capacidades más importantes para el éxito de un despliegue de mantenimiento de la paz (aptitudes de combate/tácticas, conocimientos informáticos, capacidad de conducir un coche manual, forma física)?</t>
  </si>
  <si>
    <t>¿El 90% o más del personal de la muestra mencionó una de las tres aptitudes/atributos/capacidades más importantes para el éxito de un despliegue de mantenimiento de la paz (hablar el idioma local, hablar inglés, hablar francés, aptitud médica, expediente disciplinario limpio)?</t>
  </si>
  <si>
    <t xml:space="preserve">El 30% o menos del personal de la muestra de los que no se ofrecieron voluntarios, ¿dijeron que no tener el rango y las aptitudes correctas fue la razón por la que no se ofrecieron voluntarios para una misión? </t>
  </si>
  <si>
    <t xml:space="preserve">¿Tenía el 75% o más del personal de la muestra conocimientos sobre protección de civiles? </t>
  </si>
  <si>
    <t>2.45</t>
  </si>
  <si>
    <t xml:space="preserve">¿Participa el personal en actividades de formación internacional no relacionadas con mantenimiento de la paz?  (El umbral de la encuesta es que el 30% o más del personal de la muestra haya realizado al menos 1) </t>
  </si>
  <si>
    <t>2.46</t>
  </si>
  <si>
    <t xml:space="preserve">¿Participa el personal en actividades de formación dentro del país (formación en el servicio) sobre mantenimiento de la paz? (El umbral de la encuesta es que el 50% del personal de la muestra o más haya realizado al menos 1) </t>
  </si>
  <si>
    <t>¿Se ofrece formación sobre cuestiones de género en la formación previa al despliegue?  (Umbral de la encuesta: 90% o más de personal en la muestra)</t>
  </si>
  <si>
    <t xml:space="preserve">Este tema no figuraba entre los tres más importantes para las mujeres. </t>
  </si>
  <si>
    <t>Adiciones opcionales</t>
  </si>
  <si>
    <t>Para desplegarse, el personal no necesita renunciar a su puesto de trabajo (Una respuesta negativa significaría que los despliegues no se hacen a nivel nacional, sino privado)</t>
  </si>
  <si>
    <t xml:space="preserve">Obsérvese que esta pregunta se refiere a países en los que el personal debe abandonar su institución para desplegarse y unirse a un contratista privado que proporciona personal para despliegues nacionales. </t>
  </si>
  <si>
    <t>[Añada indicadores adicionales.]</t>
  </si>
  <si>
    <t xml:space="preserve"> Puntuación media </t>
  </si>
  <si>
    <t>Área temática 3: Seleccion para el despliegue</t>
  </si>
  <si>
    <t>¿Existe un proceso normalizado para el despliegue en operaciones de la ONU? (Umbral de la encuesta: el 90% o más del personal de la muestra respondió afirmativamente)</t>
  </si>
  <si>
    <t xml:space="preserve">¿Dispone el país de unidades/batallones de policía constituidos que puedan desplegarse? </t>
  </si>
  <si>
    <t>¿El personal es seleccionado individualmente por sus superiores para los despliegues (no a través de un sistema de solicitud)?  (Al menos el 10% de las personas respondieron afirmativamente en la encuesta)</t>
  </si>
  <si>
    <t>¿Tiene el personal la posibilidad de presentarse voluntario/solicitar despliegues?  (Al menos el 10% de las personas respondieron afirmativamente en la encuesta)</t>
  </si>
  <si>
    <t>¿El 50% o más del personal de la muestra ha oído hablar de las oportunidades de ofrecerse voluntario para el despliegue?</t>
  </si>
  <si>
    <t>¿Se difunden los cargos de la ONU por radio/TV/medios sociales?  (Umbral de la encuesta 20% o más del personal de la muestra</t>
  </si>
  <si>
    <t>¿Se distribuyen los puestos de la ONU por correo electrónico masivo? (Umbral de la encuesta 50% o más de personal en la muestra)</t>
  </si>
  <si>
    <t>¿Se distribuyen los puestos de la ONU a través de una via de comunicaciones interna? (Umbral de la encuesta 50% o más de personal en la muestra</t>
  </si>
  <si>
    <t>¿Se distribuyen los cargos de la ONU en los boletines/revistas de la organización? (Umbral de la encuesta 20% o más de personal en la muestra)</t>
  </si>
  <si>
    <t>¿Se distribuyen los puestos de la ONU mediante comunicación oral?  (Umbral de la encuesta 20% o más de personal en la muestra)</t>
  </si>
  <si>
    <t>¿Se distribuyen los puestos de la ONU a través de una asociación profesional formal/academias de formación/orientación? (Umbral de la encuesta 10% o más de personal en la muestra)</t>
  </si>
  <si>
    <t>¿Se distribuyen los puestos de la ONU a través de los superiores inmediatos? (Umbral de la encuesta 50% o más de personal en la muestra)</t>
  </si>
  <si>
    <t>Both</t>
  </si>
  <si>
    <t xml:space="preserve">¿Se publican los puestos de la ONU en todas las regiones/sucursales/unidades del país? </t>
  </si>
  <si>
    <t>Ejecute un modelo de regresión con la región/unidad/sucursal de los encuestados como variable independiente y la siguiente pregunta como variable dependiente: "enterarse de las oportunidades de despliegue" (véase el formulario clave del indicador)</t>
  </si>
  <si>
    <t xml:space="preserve">¿Oyen hablar del despliegue por igual personas de zonas rurales, suburbanas y urbanas? ( Ninguna opción para UNad) </t>
  </si>
  <si>
    <t>¿Se realizan esfuerzos especiales para seleccionar a mujeres para el mantenimiento de la paz?</t>
  </si>
  <si>
    <t xml:space="preserve">¿Proporciona la academia de formación información/módulos sobre los despliegues de la ONU? </t>
  </si>
  <si>
    <t>De los que no se presentaron a una misión de mantenimiento de la paz, ¿menos del 30% del personal de la muestra dijo que se debía a la falta de información o de oportunidades de conocimiento?</t>
  </si>
  <si>
    <t>¿Cree el 50% o más del personal de la muestra que su falta de selección se debió a una falta de méritos?</t>
  </si>
  <si>
    <t>50% o más eligieron a, b, c, f, o g</t>
  </si>
  <si>
    <t xml:space="preserve">¿Piensa el 50% o más del personal de la muestra que el proceso de selección estuvo libre de discriminación (de género) y/o corrupción?  </t>
  </si>
  <si>
    <t xml:space="preserve">El 50% eligió opciones que no fueron (h) o (i). </t>
  </si>
  <si>
    <t>¿Recibe el país pruebas, incluidos equipos móviles de apoyo a la formación (MTST), equipos de asistencia a la selección (SAT) o equipos móviles de formación (MTT), más de una vez al año?</t>
  </si>
  <si>
    <t>¿El entorno de las pruebas es adecuado y está libre de presiones sociales innecesarias? (El 50% o más del personal de la muestra respondió afirmativamente).</t>
  </si>
  <si>
    <t>Algunos miembros del personal han señalado que se sienten más cómodos haciendo los exámenes con sus compañeros, es decir, personas del mismo sexo y/o rango.</t>
  </si>
  <si>
    <t xml:space="preserve">¿Han aprobado los exámenes de la ONU el 70% o más? (Umbral de la encuesta:  El 30% o menos del personal de la muestra conoce a alguien que ha suspendido) </t>
  </si>
  <si>
    <t>El personal no gasta su propio dinero en el proceso previo al despliegue (el umbral de la encuesta es el 10% o menos del personal de la muestra)</t>
  </si>
  <si>
    <t>Que esto sea aplicable a las mujeres depende en gran medida del contexto del país. Por favor, ajústelo según sea necesario.</t>
  </si>
  <si>
    <t>¿El proceso es justo/libre y/o el personal no ha incurrido en corrupción/intercambio de favores?  (El umbral de la encuesta es el 75% o más del personal de la muestra)</t>
  </si>
  <si>
    <t xml:space="preserve">¿Desea desplegarse (por primera vez) el 30% o más del personal de la muestra no desplegada? </t>
  </si>
  <si>
    <t xml:space="preserve">¿Desea volver a desplegarse el 30% o más del personal de la muestra desplegada?    </t>
  </si>
  <si>
    <t>El 90% o más están muy dispuestos o dispuestos a acercarse a un oficial superior para hablar sobre oportunidades de despliegue en operaciones de mantenimiento de la paz.</t>
  </si>
  <si>
    <t>Véase la nota 1 sobre «proporciones iguales».</t>
  </si>
  <si>
    <t>3.28</t>
  </si>
  <si>
    <t>¿Los hombres y las mujeres de la muestra piensan que deberían ser desplegados el mismo número de veces?</t>
  </si>
  <si>
    <t>¿El personal extiende sus misiones?</t>
  </si>
  <si>
    <t>El 50% o más del personal de la muestra piensa que "nadie" es favorecido para ser desplegado?</t>
  </si>
  <si>
    <t>Este tema no figuraba entre los tres más importantes para las mujeres, según las respuestas abiertas.</t>
  </si>
  <si>
    <t>Área temática 4: Resricciones relacionadas con el nucleo domestico</t>
  </si>
  <si>
    <t>¿Existen guarderías para el personal en el país? (El umbral de la encuesta es que el 75% o más del personal de la muestra haya respondido afirmativamente)</t>
  </si>
  <si>
    <t>¿Están subvencionadas las guarderías? (El umbral de la encuesta es que el 75% o más del personal de la muestra haya respondido afirmativamente)</t>
  </si>
  <si>
    <t xml:space="preserve">¿El personal desplegado tiene derecho a vacaciones? (El umbral de la encuesta es que el 50% o más del personal de la muestra responda afirmativamente) </t>
  </si>
  <si>
    <t>¿Se subvencionan las vacaciones durante las misiones de mantenimiento de la paz? (El umbral de la encuesta es que el 50% o más del personal de la muestra responda afirmativamente)</t>
  </si>
  <si>
    <t xml:space="preserve">¿Es habitual que las familias extensas se ocupen del cuidado de los niños en el país? (El umbral de la encuesta depende del país)  </t>
  </si>
  <si>
    <t xml:space="preserve">¿Es habitual que el personal de rango medio e inferior tenga niñeras, asistentas, etc.? (El umbral de la encuesta depende del país)  </t>
  </si>
  <si>
    <t>¿Ambos padres se desempeñan como proveedores de cuidado infantil? (75% responde “ambos padres”)</t>
  </si>
  <si>
    <t>¿Son flexibles las condiciones de trabajo? (El umbral de la encuesta es del 75 % del personal en la muestra para una o más opciones)</t>
  </si>
  <si>
    <t>¿Se permite a las mujeres embarazadas permanecer en la policía/fuerzas armadas/gendarmería?</t>
  </si>
  <si>
    <t>4.10</t>
  </si>
  <si>
    <t xml:space="preserve">¿Recibe la familia de los miembros de las fuerzas de mantenimiento de la paz fallecidos (en acto de servicio) una indemnización por parte del gobierno nacional? </t>
  </si>
  <si>
    <t xml:space="preserve">¿Tiene derecho la familia a prestaciones como asistencia sanitaria, pensión, etc.? </t>
  </si>
  <si>
    <t>¿Es fácil para el personal regresar a casa tras una misión en caso de emergencia? (El umbral de la encuesta es que el 50% del personal de la muestra diga "cierta flexibilidad" o "mucha flexibilidad")</t>
  </si>
  <si>
    <t xml:space="preserve">¿Existen en el país permisos para el cuidado de ancianos o por duelo?   (El umbral de la encuesta es que el 50% o más del personal de la muestra haya respondido afirmativamente)  </t>
  </si>
  <si>
    <t xml:space="preserve">(El umbral de la encuesta es que el 50% o más del personal de la muestra haya respondido afirmativamente).  </t>
  </si>
  <si>
    <t xml:space="preserve">¿Existen bajas por enfermedad/discapacidad en el país?   (El umbral de la encuesta es que el 50% o más del personal de la muestra haya respondido afirmativamente)  </t>
  </si>
  <si>
    <t xml:space="preserve">¿Está remunerada la baja por enfermedad o discapacidad? (El umbral de la encuesta es que el 50% o más del personal de la muestra haya respondido afirmativamente a la baja por enfermedad o discapacidad).    </t>
  </si>
  <si>
    <t xml:space="preserve">¿Dispone la institución de una política de permiso de paternidad? (El umbral de la encuesta es que el 50% o más del personal de la muestra haya respondido afirmativamente)  </t>
  </si>
  <si>
    <t xml:space="preserve">¿Está remunerado el permiso de paternidad? (El umbral de la encuesta es que el 50% o más del personal de la muestra haya respondido afirmativamente)  </t>
  </si>
  <si>
    <t xml:space="preserve">¿Dispone la institución de una política de baja maternal? (El umbral de la encuesta es que el 90% o más del personal de la muestra haya respondido afirmativamente)  </t>
  </si>
  <si>
    <t xml:space="preserve">¿Está remunerada la baja maternal? (El umbral de la encuesta es que el 90% o más respondan afirmativamente)  </t>
  </si>
  <si>
    <t>¿Tiene el personal la oportunidad de participar en actividades de formación continua mientras está de baja? (El umbral de la encuesta es que el 20% o más del personal de la muestra haya respondido afirmativamente).</t>
  </si>
  <si>
    <t>¿El 30% o menos del personal de la muestra que se tomó vacaciones sentía que había perdido oportunidades durante sus vacaciones?</t>
  </si>
  <si>
    <t>¿Es una norma tomar permisos/vacaciones en el país? (Encuesta: el 50% o más del personal de la muestra pide una excedencia)</t>
  </si>
  <si>
    <t>¿Existen mecanismos adecuados de lactancia materna y extracción de leche para las mujeres en el trabajo?</t>
  </si>
  <si>
    <t xml:space="preserve">¿Se sienten cómodas las mujeres amamantando o extrayendo leche en el trabajo? (El umbral de la encuesta depende del país)  </t>
  </si>
  <si>
    <t>¿Es socialmente aceptable para su familia que las mujeres se desplieguen? (Un no significa que temen ser juzgadas si se despliegan) (El umbral de la encuesta es que el 75% o más del personal de la muestra se declara neutral, sin miedo, muy sin miedo).</t>
  </si>
  <si>
    <t xml:space="preserve">Véase la nota 2.  </t>
  </si>
  <si>
    <t>¿Es socialmente aceptable para su comunidad que las mujeres se desplieguen? (Un no significa que se enfrentarían a un estigma si se desplegaran) (El umbral de la encuesta es que el 75% o más del personal de la muestra dijo muy poco estigma, ningún estigma)</t>
  </si>
  <si>
    <t>¿Menos del 30% del personal que no se presentó a una misión de mantenimiento de la paz de la ONU de la muestra dijo que se debía a consideraciones familiares?</t>
  </si>
  <si>
    <t>¿Las mujeres permanecen en las fuerzas de seguridad incluso si han estado embarazadas (subconjunto de mujeres)?</t>
  </si>
  <si>
    <t>Véase la nota 1 sobre "coincidencia".</t>
  </si>
  <si>
    <t>¿El tiempo ideal de despliegue de las mujeres coincide con el tiempo medio de despliegue? (en un intervalo de 3 meses) (El umbral de la encuesta es el 75% de las mujeres de la muestra) Comparar con los hombres la puntuación de las experiencias de brecha de las mujeres</t>
  </si>
  <si>
    <t xml:space="preserve">¿Coincide la edad media del primer despliegue de las mujeres con la edad ideal para el despliegue? </t>
  </si>
  <si>
    <t xml:space="preserve">¿La edad media preferida de los hijos es la misma para hombres y mujeres en el momento del despliegue? </t>
  </si>
  <si>
    <t xml:space="preserve">¿Tienen las mujeres de la muestra con hijos las mismas probabilidades de desplegarse que las mujeres sin hijos? </t>
  </si>
  <si>
    <t>Véase la clave del indicador para el cálculo</t>
  </si>
  <si>
    <t>¿Las mujeres de la muestra se despliegan cuando sus hijos son menores de 3 años? (El umbral de la encuesta es del 75 % del personal femenino encuestado)</t>
  </si>
  <si>
    <t xml:space="preserve">¿Las mujeres se sienten preocupadas por si su carrera se verá afectada si se quedan embarazadas? (El 50% de las mujeres sin hijos dice que no) </t>
  </si>
  <si>
    <t xml:space="preserve">¿Cree el 50% o más de las personas de la muestra que el pago de la institución del país es suficiente para gestionar su hogar? </t>
  </si>
  <si>
    <t>¿El 75% o más del personal enumera al menos un tipo de apoyo para las mujeres que experimentan un aborto espontáneo?</t>
  </si>
  <si>
    <t xml:space="preserve">¿Están de acuerdo el 50% o más de las mujeres de la muestra en que no necesitan discutir/obtener permiso de sus maridos/padres para desplegarse en una misión? </t>
  </si>
  <si>
    <t xml:space="preserve">¿Está dispuesto el 50% o más del personal de la muestra a dirigirse a sus supervisores para tratar asuntos de familia? </t>
  </si>
  <si>
    <t>Véase la nota 2</t>
  </si>
  <si>
    <t>Adiciones Opcionales</t>
  </si>
  <si>
    <t>Área temática 5: Infraestructura de las operaciones de paz</t>
  </si>
  <si>
    <t xml:space="preserve">¿Dispone el país de la capacidad necesaria para impartir formación previa al despliegue?  </t>
  </si>
  <si>
    <t>¿Existe un centro nacional de formación en mantenimiento de la paz? (Umbral de la encuesta: El 50% o más del personal de la muestra ha recibido formación en el centro nacional de formación para el mantenimiento de la paz)</t>
  </si>
  <si>
    <t>¿La formación para el mantenimiento de la paz se imparte como formación continua? (Umbral de la encuesta: El 50% o más del personal de la muestra ha recibido formación en mantenimiento de la paz como formación continua)</t>
  </si>
  <si>
    <t>¿Existen oportunidades de capacitación en línea para el mantenimiento de la paz? (Umbral de la encuesta: el 20% o más del personal de la muestra ha asistido a capacitación en línea)</t>
  </si>
  <si>
    <t>¿Se envía personal a centros de formación para el mantenimiento de la paz en otros países? (Umbral de la encuesta: el 20% o más del personal de la muestra ha recibido formación para el mantenimiento de la paz en otro país)</t>
  </si>
  <si>
    <t xml:space="preserve">¿Más del 90% del personal de la muestra tenía acceso a su cuarto de baño preferido mientras estaba en misión?   </t>
  </si>
  <si>
    <t>¿Están disponibles los arreglos para dormir preferidos del personal durante la misión? (90 % o más del personal en el umbral de muestra para la encuesta)</t>
  </si>
  <si>
    <t>¿Se pueden cerrar las puertas de los dormitorios mientras se está en misión? (90% o más de personal en el umbral de la muestra para la encuesta)</t>
  </si>
  <si>
    <t>¿El uniforme proporcionado para la misión se ajustaba al cuerpo de la persona? (90% o más de personal en el umbral de la muestra para la encuesta)</t>
  </si>
  <si>
    <t>¿Recibe el personal durante la misión el equipo que necesita para tener éxito? (El 50% o más del personal desplegado no enumeró los artículos que le faltaba</t>
  </si>
  <si>
    <t xml:space="preserve">Realice un análisis de regresión teniendo en cuenta la unidad, el rango y el tipo de despliegue. </t>
  </si>
  <si>
    <t>¿El 75% o más del personal de la muestra consideró adecuados los cuarteles, los baños, el equipo y los uniformes?</t>
  </si>
  <si>
    <t xml:space="preserve"> el 60% o más del personal de la muestra consideró adecuado cada uno de ellos, no sólo uno</t>
  </si>
  <si>
    <t>¿Las mujeres reciben equipo/equipamiento/uniformes de despliegue de mantenimiento de la paz hechos específicamente para mujeres?</t>
  </si>
  <si>
    <t>¿Están equipados los vehículos y otros equipos de la ONU para personas de menor estatura?</t>
  </si>
  <si>
    <t>¿Se ha llevado a cabo una evaluación oficial de las necesidades en función del género para conocer cuáles son las necesidades de las mujeres?</t>
  </si>
  <si>
    <t>¿Forman parte los productos de higiene femenina del kit de despliegue estándar? (Umbral de la encuesta: 90% o más de personal en la muestra)</t>
  </si>
  <si>
    <t xml:space="preserve">¿El 50% o más del personal femenino recibió atención de una médica?   </t>
  </si>
  <si>
    <t xml:space="preserve">¿Dispone el personal de mantenimiento de la paz de asistencia sanitaria general durante las misiones? (El 90% o más del personal de la muestra recibió asistencia sanitaria de cualquier proveedor) </t>
  </si>
  <si>
    <t>¿Dispone el personal de mantenimiento de la paz de asistencia sanitaria mental durante las misiones? (El 90% o más del personal de la muestra recibió asistencia sanitaria de cualquier proveedor)</t>
  </si>
  <si>
    <t>¿El personal de mantenimiento de la paz tiene acceso a atención sanitaria gratuita en materia de reproducción mientras está en misión? (El 90% del personal de la muestra o más recibió atención sanitaria de cualquier proveedor)</t>
  </si>
  <si>
    <t>¿Tiene acceso el personal a métodos anticonceptivos gratuitos durante sus misiones? (El 90% o el personal de la muestra más recibió asistencia sanitaria de cualquier proveedor)</t>
  </si>
  <si>
    <t>¿El 50% o más del personal de la muestra consideró que la atención sanitaria general, la atención sanitaria mental, la atención sanitaria reproductiva, los proyectos sanitarios y el control de la natalidad eran adecuados? (El 50% o menos del personal de la muestra consideró que los cuatro aspectos eran inadecuados).</t>
  </si>
  <si>
    <t>¿Dispone el país del equipamiento y la infraestructura necesarios para enviar contingentes?</t>
  </si>
  <si>
    <t xml:space="preserve">¿Dispone el país de un consulado en los países de la misión de mantenimiento de la paz en los que está desplegado? </t>
  </si>
  <si>
    <t xml:space="preserve">Algunos países tienen acuerdos por los que sus nacionales pueden acceder a los servicios consulares de la embajada o consulado de otro país designado. Los equipos de investigación pueden usar su criterio para determinar si esto constituye un acceso de facto a un consulado. </t>
  </si>
  <si>
    <t>Los uniformes se adaptan a la vestimenta religiosa y tradicional. (El 90% de los encuestados afirma que los uniformes de la ONU se adaptan a la vestimenta religiosa/tradicional).</t>
  </si>
  <si>
    <t>¿La capacitación previa al despliegue enseña las habilidades necesarias y adecuadas para el despliegue? (El 90 % o más responde que sí)</t>
  </si>
  <si>
    <t xml:space="preserve">puntuación media </t>
  </si>
  <si>
    <t>2.35</t>
  </si>
  <si>
    <t>¿La formación previa al despliegue enseña las aptitudes necesarias y adecuadas para el despliegue?  (Encuesta: si el 90% o más del personal responde afirmativamente)</t>
  </si>
  <si>
    <t xml:space="preserve">Área temática 6: Experiencias de operaciones de paz (sólo muestra de mantenimiento de la paz) </t>
  </si>
  <si>
    <t>¿El 50% del personal interactuó con los lugareños con frecuencia y de diversas maneras (una vez al mes o más Y al menos de seis maneras diferentes)?</t>
  </si>
  <si>
    <t>Para calcular el umbral, sume los totales de lo siguiente: 
a.	Todos los días
b.	Una vez a la semana 
c.	Una vez cada dos o tres semanas</t>
  </si>
  <si>
    <t>¿Participó el 50% del personal en diversas actividades (al menos el 20% en cinco de las actividades enumeradas en la encuesta)?</t>
  </si>
  <si>
    <t>¿Se comprometió el 75% del personal con las mujeres locales (una vez al mes o más)?</t>
  </si>
  <si>
    <t>¿Estaba de acuerdo el 75% del personal en que estaba preparado para manejar una situación con una víctima de violación por su marido?</t>
  </si>
  <si>
    <t>¿Está de acuerdo el 75% del personal en que estaba preparado para manejar una situación con una víctima de violación por parte de un agente de la policía local?</t>
  </si>
  <si>
    <t xml:space="preserve">¿Estaba de acuerdo el 75% del personal en que estaba preparado para manejar una situación con una víctima de violación por parte de un miembro del personal de mantenimiento de la paz? </t>
  </si>
  <si>
    <t>¿Se ofrece formación sobre cuestiones de género durante el despliegue?  (Umbral de la encuesta: 90% o más de personal en la muestra)</t>
  </si>
  <si>
    <t>¿Participa el 90% o más del personal (de la muestra) en actividades sociales mientras está en la misión?</t>
  </si>
  <si>
    <t>¿Participa el 50% o más del personal (de la muestra) en actividades de tutoría y creación de redes durante la misión?</t>
  </si>
  <si>
    <t>6.10.</t>
  </si>
  <si>
    <t>¿El 75% o más del personal de la muestra se sintió realizado durante la misión?</t>
  </si>
  <si>
    <t>Un 10% o menos dijo estar de acuerdo con la siguiente afirmación "las fuerzas de mantenimiento de la paz de otros países crean problemas a las fuerzas de mantenimiento de la paz de mi propio país"</t>
  </si>
  <si>
    <t>Un 10% o menos dijo estar de acuerdo con la siguiente afirmación "el personal de mantenimiento de la paz de otros países impide que la misión de mantenimiento de la paz tenga éxito"</t>
  </si>
  <si>
    <t>¿Coinciden las funciones del 75% del personal de la muestra con las competencias de las personas desplegadas?</t>
  </si>
  <si>
    <t>¿Consideraba el 90% o más del personal de la muestra que estaba preparado para la misión?</t>
  </si>
  <si>
    <t>6.15.</t>
  </si>
  <si>
    <t>¿El 20% o menos del personal de la muestra siente nostalgia durante la misión?</t>
  </si>
  <si>
    <t xml:space="preserve">¿El 20% o menos del personal de la muestra tiene problemas de salud durante la misión? </t>
  </si>
  <si>
    <t xml:space="preserve">¿El 20% o menos del personal de la muestra se siente incómodo con su trabajo durante la misión? </t>
  </si>
  <si>
    <t xml:space="preserve">¿El 20% o menos del personal de la muestra tiene problemas para adaptarse a la cultura local? </t>
  </si>
  <si>
    <t xml:space="preserve">¿El 20% o menos del personal de la muestra tiene problemas con los pagos? </t>
  </si>
  <si>
    <t>6.20.</t>
  </si>
  <si>
    <t xml:space="preserve">¿Tiene el 20% o menos del personal de la muestra problemas de alimentación, alojamiento y/o higiene? </t>
  </si>
  <si>
    <t>El umbral se alcanza cuando estos tres combinados superan el 30%, o cuando uno de estos tres por separado supera el 30%.</t>
  </si>
  <si>
    <t xml:space="preserve">¿El 20% o menos del personal de la muestra tiene problemas con el personal de mantenimiento de la paz de otros países? </t>
  </si>
  <si>
    <t xml:space="preserve">¿El 20% o menos del personal de la muestra se siente inseguro debido al conflicto en el país? </t>
  </si>
  <si>
    <t>¿El 20% o menos del personal de la muestra se siente inseguro debido a la delincuencia en el país?</t>
  </si>
  <si>
    <t xml:space="preserve">¿El 20% o menos del personal de la muestra tiene problemas de relación durante la misión? </t>
  </si>
  <si>
    <t>¿El 20% o menos del personal de la muestra tiene problemas de relación en casa mientras está en la misión?</t>
  </si>
  <si>
    <t>¿El 20% o menos del personal de la muestra tiene problemas para observar sus propias religiones, tradiciones y cultura mientras está en misión?</t>
  </si>
  <si>
    <t>¿El 10% o menos del personal de la muestra tiene accidentes al volante?</t>
  </si>
  <si>
    <t>El 30% o más del personal de la muestra no experimentó ningún problema (el 70% o menos experimentó problemas).</t>
  </si>
  <si>
    <t>¿Menos del 20% del personal de la muestra escuchó o recibió mensajes de texto no deseados mientras estaba desplegado?</t>
  </si>
  <si>
    <t>6.30.</t>
  </si>
  <si>
    <t>¿Menos del 20% del personal de la muestra oyó hablar o recibió críticas por no cumplir con sus obligaciones familiares mientras estaba desplegado?</t>
  </si>
  <si>
    <t>¿Menos del 20% del personal de la muestra oyó o le llamaron por su nombre mientras estaba desplegado?</t>
  </si>
  <si>
    <t>¿Menos del 20% del personal de la muestra oyó hablar o experimentó el intercambio no deseado de imágenes en Internet mientras estaba desplegado?</t>
  </si>
  <si>
    <t>¿Menos del 20% del personal de la muestra oyó bromas sobre las mujeres mientras estaba desplegado?</t>
  </si>
  <si>
    <t>¿Menos del 20% del personal de la muestra oyó bromas sobre el aspecto físico mientras estaba desplegado?</t>
  </si>
  <si>
    <t>¿Menos del 20% del personal de la muestra oyó bromas sobre la orientación sexual mientras estaba desplegado?</t>
  </si>
  <si>
    <t>¿Puede el personal viajar libremente cuando lo desea y tiene acceso a vehículos mientras está desplegado? (Umbral de la encuesta: el 50% o más del personal de la muestra puede salir de la base, el 50% o más del personal de la muestra tiene acceso a un vehículo)</t>
  </si>
  <si>
    <t>Es necesario alcanzar ambos umbrales para puntuar 1.</t>
  </si>
  <si>
    <t>¿El 20% o más del personal de la muestra no observó que se favoreciera a personas? (El 80% o menos ha presenciado o experimentado el hecho de ser favorecido)</t>
  </si>
  <si>
    <t>¿El 20% o más del personal de la muestra no observó discriminación? (El 80% o menos ha presenciado/experimentado discriminación)</t>
  </si>
  <si>
    <t>¿Pensaba el 50% o más del personal de la muestra que todo el mundo es tratado con respeto?</t>
  </si>
  <si>
    <t>6.40.</t>
  </si>
  <si>
    <t>¿El 20% o menos del personal de la muestra pensó que las mujeres no eran tratadas con respeto en las misiones?</t>
  </si>
  <si>
    <t xml:space="preserve">¿Cree el 50% o más del personal de la muestra que se trata con respeto a las personas procedentes de países en desarrollo? </t>
  </si>
  <si>
    <t xml:space="preserve">¿El 30% o menos del personal de la muestra tuvo problemas con la transición de regreso de una misión?  (El 70% o más no tuvo problemas) </t>
  </si>
  <si>
    <t>¿El 20% o menos del personal desplegado de la muestra tuvo problemas familiares a su regreso?</t>
  </si>
  <si>
    <t>Para calcular el umbral, utilice:
a.	Problemas en mi relación personal
b.	Problemas con mi cónyuge
c.	Problemas con familiares
d.	Problemas con mis hijos
El umbral se alcanza cuando estos tres factores combinados superan el 20%, o cuando uno de ellos por separado supera el 20%.</t>
  </si>
  <si>
    <t>¿El 20% o menos del personal desplegado de la muestra tuvo problemas con sus amigos a su regreso?</t>
  </si>
  <si>
    <t>¿El 20% o menos del personal desplegado de la muestra tuvo problemas económicos a su regreso?</t>
  </si>
  <si>
    <t>¿El 10% o menos del personal desplegado en la muestra tuvo problemas de engaño, divorcio o separación?</t>
  </si>
  <si>
    <t>¿El 10% del personal desplegado en la muestra fue degradado a su regreso?</t>
  </si>
  <si>
    <t>¿Tuvo el 10% o menos del personal desplegado en la muestra problemas de salud física y/o mental a su regreso?</t>
  </si>
  <si>
    <t>¿El 10% o menos del personal desplegado en la muestra experimentó aburrimiento al regresar?</t>
  </si>
  <si>
    <t>6.50.</t>
  </si>
  <si>
    <t>¿El 10% o menos del personal desplegado en la muestra experimentó rumores/estigma a su regreso?</t>
  </si>
  <si>
    <t>¿El 10% o menos del personal desplegado en la muestra pensaba que había perdido oportunidades profesionales a su regreso?</t>
  </si>
  <si>
    <t>¿Recibió el 20% o más del personal desplegado en la muestra ayuda para la transición de regreso de la institución?</t>
  </si>
  <si>
    <t xml:space="preserve">¿Recibió el 20% o más del personal de la muestra ayuda de las Naciones Unidas para la transición de regreso del despliegue? </t>
  </si>
  <si>
    <t>¿Tuvo el 20% o más del personal de la muestra ayuda para la transición de vuelta por parte de colegas, mentores o supervisores?</t>
  </si>
  <si>
    <t>¿Recibió el 20% o más del personal de la muestra ayuda de familiares o amigos para la transición de vuelta del despliegue?</t>
  </si>
  <si>
    <t>¿Recibió el 20% o más del personal de la muestra ayuda de su propio gobierno para la transición tras el despliegue?</t>
  </si>
  <si>
    <t xml:space="preserve">¿El 50% o más del personal afirma no tener problemas económicos durante la misión? </t>
  </si>
  <si>
    <t xml:space="preserve">Did 50% or more of personnel (all personnel- deployed and not deployed) say they have not heard of anyone having financial problems while on mission? </t>
  </si>
  <si>
    <t>¿Menos del 20% del personal de la muestra ha oído hablar de mujeres que hayan tenido una experiencia negativa durante una operación de paz? (incluya toda la muestra)</t>
  </si>
  <si>
    <t>6.60.</t>
  </si>
  <si>
    <t>Del personal de la muestra que oyó hablar de las experiencias negativas de las mujeres, ¿un 10% o menos dijo que los relatos negativos de las mujeres afectaron a las decisiones sobre el despliegue? (incluya toda la muestra)</t>
  </si>
  <si>
    <t>¿Menos del 20% del personal de la muestra ha oído hablar de hombres que hayan tenido una experiencia negativa? (incluya toda la muestra)</t>
  </si>
  <si>
    <t>Del personal de la muestra que oyó hablar de las experiencias negativas de los hombres, ¿dijo el 10% o menos que las historias negativas de los hombres afectaron a las decisiones sobre el despliegue? (incluya toda la muestra)</t>
  </si>
  <si>
    <t>¿Más del 50% del personal de la muestra recibió/pensó que recibiría algún beneficio por estar en una misión? (incluya toda la muestra)</t>
  </si>
  <si>
    <t>¿Las historias positivas sobre despliegues animaron al 10% o más del personal de la muestra a solicitar un despliegue? (Incluya toda la muestra)</t>
  </si>
  <si>
    <t>¿Dice el 50% o más del personal que las fuerzas de seguridad locales deberían utilizar medios no violentos para sofocar una protesta?</t>
  </si>
  <si>
    <t>¿El 50% o más del personal dijo que la violencia en respuesta a una protesta estaba justificada si primero se atacaba a las fuerzas de seguridad?</t>
  </si>
  <si>
    <t>¿El 90% o más pueden comunicarse con familiares y amigos en casa tanto como quisieran?</t>
  </si>
  <si>
    <t>El 75% o más indica que no tiene “problemas de comunicación”</t>
  </si>
  <si>
    <t>El 75% o más dice que ninguno (no hay problemas relacionados con el clima durante el despliegue en una operación de paz de la ONU)</t>
  </si>
  <si>
    <t>El 75% o más responde “Ninguno, el clima no me impide realizar mis tareas”</t>
  </si>
  <si>
    <t>El 75% está muy dispuesto o dispuesto a acercarse a un oficial superior en la misión de mantenimiento de la paz sobre cualquier problema que experimente mientras está en misión.</t>
  </si>
  <si>
    <t>¿El 20% o más del personal ahorró el dinero que recibió durante su despliegue?</t>
  </si>
  <si>
    <t>[Add additional indicators here]</t>
  </si>
  <si>
    <t>Área temática 7: Progreso Profesional</t>
  </si>
  <si>
    <t>¿El despliegue en el mantenimiento de la paz hace progresar la carrera de alguien? (Umbral de la encuesta: 60% o más de personal en la muestra)</t>
  </si>
  <si>
    <t xml:space="preserve">Para calcular el umbral, suma los totales de lo siguiente: 
d.	Bastante 
e.	Mucho </t>
  </si>
  <si>
    <t>¿El despliegue de misiones de mantenimiento de la paz le proporciona un salario adicional? (umbral de la encuesta: 60% o más del personal en la muestra)</t>
  </si>
  <si>
    <t>¿El despliegue de misiones de mantenimiento de la paz mejora el currículum vitae? (umbral de la encuesta: 60 % o más del personal en la muestra)</t>
  </si>
  <si>
    <t>¿El 30% o más del personal de la muestra dijo que aprendió nuevas habilidades o competencias profesionales en una misión de mantenimiento de la paz?</t>
  </si>
  <si>
    <t xml:space="preserve">¿Se tiene en cuenta la experiencia en misiones de mantenimiento de la paz a la hora de decidir ascensos (umbral de la encuesta: 50% o más del personal de la muestra)? </t>
  </si>
  <si>
    <t xml:space="preserve">Las misiones de mantenimiento de la paz no retrasan los ascensos/interrumpen las oportunidades de carrera (Umbral de la encuesta: 20% o menos de personal en la muestra)  </t>
  </si>
  <si>
    <t xml:space="preserve">¿Volvió el personal a su antiguo puesto de trabajo una vez que regresó del despliegue?  (Encuesta: 75% o más del personal de la muestra) </t>
  </si>
  <si>
    <t>Del personal de la muestra que no se presentó a una misión de mantenimiento de la paz, ¿el 20% o menos lo atribuyó a un valor mínimo para su carrera?</t>
  </si>
  <si>
    <t>Del personal de la muestra que no se presentó a una misión de mantenimiento de la paz, ¿el 20% o menos dijo que fue porque no le interesaba?</t>
  </si>
  <si>
    <t xml:space="preserve">¿Forma parte el mantenimiento de la paz de la estrategia de seguridad nacional? </t>
  </si>
  <si>
    <t>¿El pais mantiene las fuerzas de mantenimiento de la paz en el país de acogida en tiempos de emergencia nacional en su propio país?</t>
  </si>
  <si>
    <t>¿El pais mantiene las fuerzas de mantenimiento de la paz en el país anfitrión cuando hay elecciones nacionales en casa?</t>
  </si>
  <si>
    <t>¿Mantiene el país al personal de mantenimiento de la paz en el país anfitrión si se producen muertes de personal de mantenimiento de la paz en la misión?</t>
  </si>
  <si>
    <t>¿Hay monumentos y/o estatuas de cascos azules en el país?</t>
  </si>
  <si>
    <t>¿Se conceden medallas a las fuerzas de mantenimiento de la paz por su despliegue en el país?</t>
  </si>
  <si>
    <t>¿Hay algún día nacional del mantenimiento de la paz que se celebre en el país?</t>
  </si>
  <si>
    <t>¿Figuran las historias relacionadas con el mantenimiento de la paz en las comunicaciones internas y en las historias legendarias de la institución?</t>
  </si>
  <si>
    <t>¿El gobierno destaca la contribución de las mujeres al mantenimiento de la paz?</t>
  </si>
  <si>
    <t>¿El personal de la muestra recibió la forma de reconocimiento que deseaba?</t>
  </si>
  <si>
    <t>¿El personal de mantenimiento de la paz está reconocido por su despliegue por el ejército/policía/gendarmería? (20% o más del personal de la muestra)</t>
  </si>
  <si>
    <t>¿Los medios de comunicación reconocen al personal de mantenimiento de la paz por su despliegue? (10% o más del personal de la muestra)</t>
  </si>
  <si>
    <t>¿Su comunidad reconoce al personal de mantenimiento de la paz por su despliegue? (20% del personal de la muestra)</t>
  </si>
  <si>
    <t>¿Recibió algún tipo de reconocimiento al menos el 20% del personal de la muestra que regresó de sus despliegues?</t>
  </si>
  <si>
    <t>¿Existe un sistema para que las evaluaciones de la ONU se integren en los sistemas nacionales de promoción?</t>
  </si>
  <si>
    <t>¿El despliegue de misiones de mantenimiento de la paz crea nuevos amigos o redes sociales? (Umbral de la encuesta: 60% o más del personal en la muestra)</t>
  </si>
  <si>
    <t>¿El despliegue de misiones de mantenimiento de la paz genera una mayor conciencia cultural y viajes a nuevos países?</t>
  </si>
  <si>
    <t>Este tema no figuraba entre los tres más importantes para las mujeres.</t>
  </si>
  <si>
    <t>Área temática 8: Prediscposicion del liderazgo institucional</t>
  </si>
  <si>
    <t>¿Hay pioneras conocidas (umbral de la encuesta: 20% o más del personal de la muestra conoce a la pionera)?</t>
  </si>
  <si>
    <t xml:space="preserve">¿Tiene el 75% del personal un mentor dentro de la organización? </t>
  </si>
  <si>
    <t xml:space="preserve">¿El 50% o más del personal de la muestra tiene un mentor y una mentora? </t>
  </si>
  <si>
    <t>¿El 50% o más del personal de la muestra ha trabajado a las órdenes de un supervisor inmediato femenino y otro masculino?</t>
  </si>
  <si>
    <t>¿Los altos dirigentes o funcionarios de alto rango (definidos por país) han realizado al menos un curso de capacitación en cuestiones de género? (Umbral de la encuesta: 50%)</t>
  </si>
  <si>
    <t>¿La mayoría de los funcionarios de mediana carrera (definidos por país) han tomado un curso sobre género? (Umbral de la encuesta: 30%)</t>
  </si>
  <si>
    <t>¿Han castigado los altos dirigentes/altos funcionarios (definidos por país) a los infractores de la explotacion y abuso sexual (SEA por sus siglas en inglés)</t>
  </si>
  <si>
    <t>¿Se han pronunciado públicamente en contra de la SEA los altos dirigentes o funcionarios de alto rango (definidos por país)?</t>
  </si>
  <si>
    <t xml:space="preserve">¿Han declarado públicamente los altos dirigentes/altos funcionarios (definidos por país) la importancia de la integración de la perspectiva de género? </t>
  </si>
  <si>
    <t>8.10.</t>
  </si>
  <si>
    <t>¿Tiene la institución una política oficial de incorporación de la perspectiva de género? (Encuesta: ¿El 50% o más del personal de la muestra conoce dicha política?)</t>
  </si>
  <si>
    <t>¿Dispone la institución de una división de género?  (Encuesta: ¿conoce la división el 50% o más del personal de la muestra?)</t>
  </si>
  <si>
    <t>¿Dispone la institución de un punto focal de género?  (Encuesta: ¿Conoce el 50% o más del personal de la muestra los puntos focales?)</t>
  </si>
  <si>
    <t>¿Dispone la institución de entrenador(es) de género?  (Encuesta: ¿el 50% o más del personal de la muestra conoce a los entrenadores?)</t>
  </si>
  <si>
    <t>¿Utiliza la institución un conjunto de herramientas de género?    (Encuesta: ¿conoce el kit de herramientas el 50% o más del personal de la muestra?)</t>
  </si>
  <si>
    <t xml:space="preserve">¿Desea el 50% o más de los mandos intermedios o superiores recibir formación sobre cuestiones de género? </t>
  </si>
  <si>
    <t>¿El 50% o más de los altos dirigentes/funcionarios de alto rango (en la muestra) (definidos por país; ver FFF) tienen conocimiento sobre la 1325?</t>
  </si>
  <si>
    <t>¿Han oído hablar de la 1325 el 50% o más del personal de la muestra?</t>
  </si>
  <si>
    <t>¿Existe un compromiso nacional para aumentar el número de personal femenino de mantenimiento de la paz (al margen de la Iniciativa Elsie)?</t>
  </si>
  <si>
    <t xml:space="preserve">¿Existe un marco nacional para la explotación y el abuso sexual (SEA)? </t>
  </si>
  <si>
    <t>Vea: https://peacekeeping.un.org/en/standards-of-conduct (lista de países que disponen de marcos nacionales)</t>
  </si>
  <si>
    <t>8.20.</t>
  </si>
  <si>
    <t>¿Se ofrece formación sobre cuestiones de género en la academia básica? (Umbral de la encuesta: 50% o más de personal en la muestra)</t>
  </si>
  <si>
    <t>¿Se ofrece formación sobre cuestiones de género como formación continua? (Umbral de la encuesta: 10% o más de personal en la muestra de rango bajo a medio y/o 20% de alto rango)</t>
  </si>
  <si>
    <t>Control por rango/comisionado/suboficial</t>
  </si>
  <si>
    <t>¿Dispone el país de un Plan de Acción Nacional en virtud de la Resolución 1325 del Consejo de Seguridad de las Naciones Unidas publicado en los últimos cinco años? (o en proceso en el momento del estudio)</t>
  </si>
  <si>
    <t>El equipo de investigación puede decidir a su discreción si el PNA ha "caducado", por ejemplo, si la fecha de finalización es de hace más de cinco años.</t>
  </si>
  <si>
    <t>¿Menciona el Plan de Acción Nacional el aumento del número/proporción de personal femenino de mantenimiento de la paz en la institución?</t>
  </si>
  <si>
    <t>¿Se menciona el género en la estrategia de seguridad nacional (por ejemplo, en la política exterior feminista)?</t>
  </si>
  <si>
    <t>¿Existen asesores de género en algún nivel de los ministerios relacionados con la institución (Ministerio del Interior, Ministerio del Interior, Ministerio de Defensa/Ministerio de Defensa)?</t>
  </si>
  <si>
    <t>¿Promueven los líderes la formación del personal en materia de género? (Umbral de la encuesta: Los líderes superiores han llegado al 25% o más de la muestra)</t>
  </si>
  <si>
    <t xml:space="preserve">¿Promueven los líderes la formación en mantenimiento de la paz entre el personal? (Umbral de la encuesta: 25% o más de la muestra) </t>
  </si>
  <si>
    <t xml:space="preserve">¿Considera el 50% o más del personal de la muestra que está dispuesto a dirigirse a la dirección para tratar asuntos relacionados con el trabajo? </t>
  </si>
  <si>
    <t>8.30.</t>
  </si>
  <si>
    <t>¿Considera el 50% o más del personal de la muestra que está dispuesto a dirigirse a la dirección para denunciar una conducta indebida?</t>
  </si>
  <si>
    <t>¿Considera el 50% o más del personal de la muestra que está dispuesto a abordar cuestiones personales con la dirección?</t>
  </si>
  <si>
    <t>¿Los altos cargos escuchan a los rangos inferiores?  (Encuesta: 50% del personal de la muestra)</t>
  </si>
  <si>
    <t>¿Existe una asociación formal de mujeres en la institución? (Umbral de la encuesta: el 75% o más del personal de la muestra ha oído hablar de ella)</t>
  </si>
  <si>
    <t>Podemos responder "sí" si existe una asociación de mujeres veteranas o una sección femenina en una asociación de veteranos, aunque no formen parte oficialmente de la institución de seguridad.</t>
  </si>
  <si>
    <t>¿Existen aliados masculinos que hayan promovido los derechos de la mujer en la institución?  (Umbral de la encuesta: el 50% del personal de la muestra ha oído hablar de los hombres)</t>
  </si>
  <si>
    <t>¿El 50% o más de los desplegados dicen que su comandante habló con ellos sobre SEAH (Explotación Sexual, Acoso Sexual y Abuso) mensualmente o con mayor frecuencia?</t>
  </si>
  <si>
    <t>¿El 75% o más de los funcionarios de alto rango quieren recibir capacitación en género?</t>
  </si>
  <si>
    <t>Área temática 9: Roles de género</t>
  </si>
  <si>
    <t>¿Los hombres y las mujeres se despliegan en los mismos tipos de misiones?</t>
  </si>
  <si>
    <t>¿Las mujeres se dedican por igual a trabajos adicionales que tienen en cuenta el género? (En la encuesta: cocina, limpieza, cuidado de niños, ayuda a la comunidad, asistencia sanitaria, enseñanza)</t>
  </si>
  <si>
    <t xml:space="preserve">¿Sirven por igual mujeres y hombres en funciones de combate/operativas? </t>
  </si>
  <si>
    <t xml:space="preserve">¿Se desempeñan mujeres y hombres por igual como líderes (según el país)? </t>
  </si>
  <si>
    <t>¿Pueden las mujeres desempeñar todas las funciones?</t>
  </si>
  <si>
    <t>¿Las mujeres y los hombres se despliegan en el mismo número de misiones?</t>
  </si>
  <si>
    <t>De las mujeres de la muestra que no se presentaron a una misión de mantenimiento de la paz, ¿un 20% o menos dijo que se debía a motivos de seguridad?</t>
  </si>
  <si>
    <t>9.8.</t>
  </si>
  <si>
    <t xml:space="preserve">¿El 90% del personal que quiere abandonar el recinto puede hacerlo? </t>
  </si>
  <si>
    <t>9.9.</t>
  </si>
  <si>
    <t xml:space="preserve">¿El 90% del personal que quiere conducir un vehículo puede hacerlo? </t>
  </si>
  <si>
    <t xml:space="preserve">¿El 90% del personal que quiere salir del recinto sin escolta puede hacerlo? </t>
  </si>
  <si>
    <t xml:space="preserve">¿Piensan los hombres y las mujeres que las mujeres son capaces de realizar operaciones tácticas? (Umbral de la encuesta: 75% de la muestra) </t>
  </si>
  <si>
    <t>¿Los hombres actúan como puntos focales de género? (umbral de la encuesta: 20%)</t>
  </si>
  <si>
    <t>El personal de la muestra cree que las mujeres y los hombres deben participar por igual en la ayuda a mujeres y niños en una misión. (Umbral de muestra: la prueba t que compara nombres masculinos y femeninos es insignificante)</t>
  </si>
  <si>
    <t>El personal de la muestra cree que las mujeres y los hombres deben responder por igual ante una situación de disturbios en una misión.(Umbral de muestra: la prueba t que compara nombres masculinos y femeninos es insignificante)</t>
  </si>
  <si>
    <t>El personal de la muestra cree que las mujeres y los hombres deben responder por igual ante una situación de bomba en una misión (Umbral de muestra: la prueba t que compara nombres masculinos y femeninos es insignificante).</t>
  </si>
  <si>
    <t>El personal de la muestra cree que las mujeres y los hombres deben escribir por igual los informes de situación en una misión (Umbral de muestra: la prueba t que compara nombres masculinos y femeninos es insignificante)</t>
  </si>
  <si>
    <t>El personal de la muestra cree que las mujeres y los hombres deben participar por igual en los refugiados de un campamento (Umbral de muestra: la prueba t que compara nombres masculinos y femeninos es insignificante)</t>
  </si>
  <si>
    <t>El personal de la muestra cree que las mujeres y los hombres deberían formar por igual a la gendarmería/la policía/militar local (Umbral de muestra: la prueba t que compara nombres masculinos y femeninos es insignificante)</t>
  </si>
  <si>
    <t>El personal cree que los hombres y las mujeres contribuyen por igual a la mejora de las relaciones entre el gobierno del país de acogida y la población civil (Umbral de muestra: la prueba t que compara nombres masculinos y femeninos es insignificante)</t>
  </si>
  <si>
    <t xml:space="preserve">El 75% o más está de acuerdo o muy de acuerdo en que las mujeres son capaces de realizar operaciones tácticas especiales. </t>
  </si>
  <si>
    <t xml:space="preserve">Puntuación de estereotipos de género: calcule la puntuación aditiva de todo el personal encuestado. La puntuación aditiva se basa en las respuestas "totalmente de acuerdo" o "de acuerdo" a las afirmaciones que figuran en la clave. Obtienen una puntuación de 1 si la media es igual o inferior a la puntuación mediana. </t>
  </si>
  <si>
    <t>El 75% o más está de acuerdo o muy de acuerdo en que las mujeres son capaces de realizar operaciones tácticas especiales.</t>
  </si>
  <si>
    <t>El 50% o más son neutrales/están en desacuerdo/totalmente en desacuerdo con que los soldados/policías varones deberían priorizar la protección de las soldados/policías mujeres cuando están en peligro.</t>
  </si>
  <si>
    <t>El 75% o más está en desacuerdo o totalmente en desacuerdo con que los hombres sean mejores líderes políticos y deberían ser elegidos en lugar de las mujeres.</t>
  </si>
  <si>
    <t>El 75% está en desacuerdo o totalmente en desacuerdo con que un hombre tenga la última palabra sobre las decisiones en su hogar.</t>
  </si>
  <si>
    <t>El 75% o más no está de acuerdo en que una buena esposa debe escuchar a su marido a pesar de estar en desacuerdo con él.</t>
  </si>
  <si>
    <t>¿El 90% o más dice que nadie es el favorito para ser parte de operaciones de mantenimiento de la paz de la ONU?</t>
  </si>
  <si>
    <t xml:space="preserve">No se suprimió ni eliminó ninguna pregunta de la encuesta </t>
  </si>
  <si>
    <t>Área temática 10: Exclusion social</t>
  </si>
  <si>
    <r>
      <t xml:space="preserve">Orientación
</t>
    </r>
    <r>
      <rPr>
        <i/>
        <sz val="12"/>
        <color theme="1"/>
        <rFont val="Calibri"/>
        <family val="2"/>
        <scheme val="minor"/>
      </rPr>
      <t>Véase también la plantilla 9: Clave del indicador MOWIP: dcaf.ch/mowip</t>
    </r>
  </si>
  <si>
    <t xml:space="preserve">¿Existe una política oficial de acoso?  (Encuesta: el 90% del personal de la muestra la conoce) </t>
  </si>
  <si>
    <t xml:space="preserve">¿Existe una política oficial de denuncia de irregularidades? (Encuesta: el 90% del personal de la muestra la conoce)  </t>
  </si>
  <si>
    <t>¿Existe un sistema interno de reclamaciones? (Encuesta: el 90% del personal de la muestra la conoce)</t>
  </si>
  <si>
    <t>¿Se considera la violencia doméstica/intrafamiliar una infracción de la conducta disciplinaria? 
(Encuesta: el 90% del personal de la muestra la conoce)</t>
  </si>
  <si>
    <t>¿Es independiente el sistema interno de reclamaciones?</t>
  </si>
  <si>
    <t>¿Es cierto que la resolución del Consejo de Disciplina no puede ser revocada por los comandantes?</t>
  </si>
  <si>
    <t>¿Existe un defensor del pueblo interno o un comité de integridad/supervisión?</t>
  </si>
  <si>
    <t>¿Puede el personal prestar servicio en la organización independientemente de su identidad de género/sexual?</t>
  </si>
  <si>
    <t>Si, por ejemplo, el personal lesbiano, gay y bisexual puede servir, pero el personal trans no, por favor, ajuste añadir indicadores adicionales a continuación, y ajustar la redacción de este si es necesario.</t>
  </si>
  <si>
    <t>¿Se permiten todos los tipos de relaciones sexuales consentidas?</t>
  </si>
  <si>
    <t>¿Existe un marco jurídico para abordar la explotación y el abuso sexual (SEA por sus siglas en inglés)</t>
  </si>
  <si>
    <t>¿El 90% o más del personal de la muestra piensa que la violencia doméstica debería resultar en el despido de la institución de seguridad?</t>
  </si>
  <si>
    <t>¿Hay equipos deportivos mixtos? (Encuesta: el 90% o más del personal de la muestra ha participado)</t>
  </si>
  <si>
    <t xml:space="preserve">¿El 75% o más del personal de la muestra socializa con otros miembros de la institución fuera del trabajo?  </t>
  </si>
  <si>
    <t>¿Existen ejemplos de experiencias positivas de vinculación? (Encuesta: El 75% o más del personal de la muestra ha experimentado una o más de las siguientes actividades: deportes, actividades formales mixtas no atléticas (por ejemplo, oración), actividad física extra, ejercicios de formación, programas de orientación).</t>
  </si>
  <si>
    <t>¿Hay pocos ejemplos de experiencias negativas de vinculación? (Encuesta: El 10% o menos del personal de la muestra dijo haber experimentado una o más de las siguientes: castigo/disciplina, actividad sexual, vergüenza, bromas, bromas pesadas, burlarse de las mujeres, hacer que los nuevos reclutas se vistan como mujeres, burlarse de la homosexualidad, rituales informales de iniciación)</t>
  </si>
  <si>
    <t>¿Piensa menos del 50% del personal de la muestra que la vinculación negativa es necesaria?</t>
  </si>
  <si>
    <t>¿Menos del 20% del personal ha experimentado críticas de género o ad hominem?</t>
  </si>
  <si>
    <t>¿Hay dormitorios comunes para hombres y mujeres?</t>
  </si>
  <si>
    <t xml:space="preserve">¿Hay baños mixtos/unisex? </t>
  </si>
  <si>
    <t>10.20.</t>
  </si>
  <si>
    <t>¿Trabaja regularmente el 50% del personal con personas del sexo opuesto? (una vez a la semana o más)</t>
  </si>
  <si>
    <t>¿Menos del 20% del personal de la muestra de personal oye o recibe textos no deseados en la institución?</t>
  </si>
  <si>
    <t>¿Menos del 20% del personal de la muestra ha oído hablar o ha recibido críticas por no cumplir los deberes familiares en la institución?</t>
  </si>
  <si>
    <t>¿Menos del 20% del personal de la muestra ha oído o se le ha llamado de alguna manera en la institución?</t>
  </si>
  <si>
    <t>¿Menos del 20% del personal de la muestra ha oído hablar o ha experimentado imágenes no deseadas publicadas en Internet por colegas de la institución?</t>
  </si>
  <si>
    <t>¿Menos del 20% del personal de la muestra ha oído bromas sobre las mujeres en la institución?</t>
  </si>
  <si>
    <t>Si se hacen bromas específicamente sobre hombres, puede mencionarse en el texto del informe.</t>
  </si>
  <si>
    <t>¿Menos del 20% del personal de la muestra ha oído bromas sobre el aspecto físico en la institución?</t>
  </si>
  <si>
    <t>¿Menos del 20% del personal de la muestra ha oído bromas sobre la orientación sexual en la institución?</t>
  </si>
  <si>
    <t>¿Se relacionan con frecuencia hombres y mujeres? (el 90% del personal de la muestra interactúa entre sí más de una vez a la semana en el trabajo o socialmente)</t>
  </si>
  <si>
    <t>¿Cree el 75% o más del personal que si tiene problemas para realizar una tarea difícil, otros miembros de su unidad le ayudarán de buen grado?</t>
  </si>
  <si>
    <t>¿Cree el 50% o más del personal que la mayoría de sus amigos están en su unidad de policía/fuerzas armadas?</t>
  </si>
  <si>
    <t>Hablar de sexo entre compañeros no es una norma (Encuesta: El 20% o menos del personal de la muestra afirma que los compañeros hablan de sexo)</t>
  </si>
  <si>
    <t xml:space="preserve">Menos del 20% de los miembros de la institución han compartido vídeos/fotos de mujeres atractivas entre ellos (el 20% o menos del personal de la muestra ha oído hablar de esto)  </t>
  </si>
  <si>
    <t>¿Menos del 20% de los miembros de las instituciones han participado juntos en actividades de entretenimiento para adultos (por ejemplo, clubes de striptease en bares)?</t>
  </si>
  <si>
    <t xml:space="preserve">A los hombres no les preocupa ser acusados de acoso sexual (Encuesta: al 10% o menos del personal de la muestra le preocupa) </t>
  </si>
  <si>
    <t>Grave de la escala de miconductos (el 90% o más del personal de la muestra lo consideraría grave/muy grave para cada supuesto )</t>
  </si>
  <si>
    <t>Escala de notificación de conductas indebidas (el 75% o más del personal de la muestra informaría en cada escenario )</t>
  </si>
  <si>
    <t>Conocimiento de la escala de conducta errónea (el 90% o más de los pserosnales de la muestra saben que las hipótesis son erróneas)</t>
  </si>
  <si>
    <t>El 75% o más está totalmente en desacuerdo o en desacuerdo con que una mujer deba tolerar la violencia para mantener unida a su familia</t>
  </si>
  <si>
    <t>El 75% o más están totalmente en desacuerdo o en desacuerdo con que sea aceptable desplegar a una persona en una operación de paz si tiene antecedentes de haber cometido violencia en el hogar.</t>
  </si>
  <si>
    <t>El 75% o más están totalmente en desacuerdo o en desacuerdo con que es deber del hombre proteger la dignidad de su familia velando por la pureza y la castidad de las mujeres de su familia.</t>
  </si>
  <si>
    <t>El 75% o más están totalmente en desacuerdo o en desacuerdo con que esté bien que un marido tenga relaciones sexuales con su esposa incluso si ella no quiere tener relaciones sexuales.</t>
  </si>
  <si>
    <t>El 75% o más están totalmente en desacuerdo o en desacuerdo con que las mujeres a menudo mienten sobre ser violadas</t>
  </si>
  <si>
    <t>El 75% o más está totalmente en desacuerdo o en desacuerdo con que las mujeres sean violadas porque se visten de manera promiscua.</t>
  </si>
  <si>
    <t>El 75% o más dice “no mucho” o “nada en absoluto” con respecto a su miedo a represalias por denunciar a un colega por tener una relación sexual con una chica local.</t>
  </si>
  <si>
    <t>El 75% o más dice “no mucho” o “ninguno en absoluto” con respecto a su miedo a represalias por denunciar a un colega por conducir ebrio y atropellar a alguien.</t>
  </si>
  <si>
    <t>El 75% o más dice “no mucho” o “nada en absoluto” con respecto a su miedo a represalias por denunciar a un colega por tener una relación sexual con un chico local.</t>
  </si>
  <si>
    <t>El 75% o más dice “no mucho” o “ninguno en absoluto” con respecto a su miedo a represalias por denunciar a un colega por golpear y herir permanentemente a alguien con una porra.</t>
  </si>
  <si>
    <t>El 75 % de las personas está de acuerdo o muy de acuerdo con que debería haber una política de tolerancia cero para la explotación sexual Y el 75 % o más está de acuerdo o muy de acuerdo con que debería haber una divulgación proactiva de las relaciones con los lugareños.</t>
  </si>
  <si>
    <t>El 90% o más está de acuerdo en que debería existir una política de la ONU sobre explotación, abuso y acoso sexual (SEAH en inglés)</t>
  </si>
  <si>
    <t xml:space="preserve">No se eliminó ni editó ninguna pregunta de la encuesta  </t>
  </si>
  <si>
    <t>El país permite más opciones que hombre/mujer para el sexo/género de la persona</t>
  </si>
  <si>
    <t>En la organización se prestan servicios de transición a las personas transgénero.</t>
  </si>
  <si>
    <t>Responda "sí" si los servicios de transición están disponibles a través del sistema sanitario público o de un sistema sanitario privado al que tiene acceso todo el personal Y se concede la baja médica al personal que desee utilizar estos servicios.</t>
  </si>
  <si>
    <t xml:space="preserve">Average Score </t>
  </si>
  <si>
    <t>PROMEDIO</t>
  </si>
  <si>
    <t>Puntaje de brecha de implementación (Invertido)</t>
  </si>
  <si>
    <t>Puntaje de barreras</t>
  </si>
  <si>
    <t>Puntaje de barrera institucional para las mujeres</t>
  </si>
  <si>
    <t>Puntaje de brecha de experiencia de las mujeres (invertido)</t>
  </si>
  <si>
    <t>Promedio ponderado</t>
  </si>
  <si>
    <t>Rango</t>
  </si>
  <si>
    <r>
      <t xml:space="preserve">Importante: esta tabla no debe copiarse en el informe del MOWIP en su forma actual.
</t>
    </r>
    <r>
      <rPr>
        <sz val="12"/>
        <color theme="1"/>
        <rFont val="Calibri"/>
        <family val="2"/>
        <scheme val="minor"/>
      </rPr>
      <t>Consulte la sección 4.3 de la metodología del MOWIP para obtener más información sobre la clasificación de las áreas temáticas. Los colores que aparecen en esta tabla son meramente orientativos. En lo que respecta a la clasificación final de las áreas temáticas, para cada puntuación, las áreas temáticas con las dos puntuaciones más bajas deben marcarse como "alta" (rojo) y las dos con las puntuaciones más altas como "baja" (verde). Todas las demás puntuaciones se marcan como "medias" (amarillo). El siguiente paso consiste en observar las puntuaciones marcadas en amarillo en cada línea: si alguna se acerca más a las proporciones marcadas en verde o rojo que a las proporciones marcadas en otras casillas amarillas para una línea determinada, deberá señalarse en consecuencia, como verde o rojo.</t>
    </r>
  </si>
  <si>
    <t>Ponderación de los puntajes
Puede ajustarse para actualizar la tabla anterior</t>
  </si>
  <si>
    <t>Puntaje</t>
  </si>
  <si>
    <t>Factor</t>
  </si>
  <si>
    <t>AVERAGE</t>
  </si>
  <si>
    <t>Implementation Gap Score (Inverse)</t>
  </si>
  <si>
    <t>Barrier Score</t>
  </si>
  <si>
    <t>Institutional Barrier to Women Score</t>
  </si>
  <si>
    <t>Experience Gap Score (Inverse)</t>
  </si>
  <si>
    <t>Weighted Average</t>
  </si>
  <si>
    <t>Rank</t>
  </si>
  <si>
    <r>
      <rPr>
        <b/>
        <sz val="12"/>
        <color theme="1"/>
        <rFont val="Calibri"/>
        <family val="2"/>
        <scheme val="minor"/>
      </rPr>
      <t xml:space="preserve">Important - this table is not intended to be copied into the MOWIP report in its current form.
</t>
    </r>
    <r>
      <rPr>
        <sz val="12"/>
        <color theme="1"/>
        <rFont val="Calibri"/>
        <family val="2"/>
        <scheme val="minor"/>
      </rPr>
      <t>Please see section 4.3 of the MOWIP methodology for details on issue area classification. The colours shown in this table are for guidance purposes only. When it comes to final issue area classification, for each score, the issue areas with two lowest scores should be marked as 'high' (red) and the two with the highest scores as 'low' (green). All other scores are marked as 'medium' (yellow). The next step is to look at the scores marked in yellow on each line – for any that are closer to the proportions marked in green or red than they are to the proportions marked in other yellow boxes for a given line, then they should be remarked accordingly, as green or red.</t>
    </r>
  </si>
  <si>
    <r>
      <t xml:space="preserve">Score weightings
</t>
    </r>
    <r>
      <rPr>
        <i/>
        <sz val="12"/>
        <color theme="1"/>
        <rFont val="Calibri"/>
        <family val="2"/>
        <scheme val="minor"/>
      </rPr>
      <t>Can be adjusted to update table above</t>
    </r>
  </si>
  <si>
    <t>Score</t>
  </si>
  <si>
    <t>Yes</t>
  </si>
  <si>
    <t>utilize los codigos en inglés</t>
  </si>
  <si>
    <t>El 30% o menos del personal de la muestra que no fue seleccionado, ¿dijo que no tener el rango y las aptitudes correctas fueron las razones por las que no ha sido seleccionado para una misión?</t>
  </si>
  <si>
    <t>Guía del usuario: Plantilla 8: Formulario de Indicadores MOWIP - versión del 15 de enero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</si>
</sst>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2"/>
      <color theme="1"/>
      <name val="Calibri"/>
      <family val="2"/>
      <scheme val="minor"/>
    </font>
    <font>
      <b/>
      <sz val="12"/>
      <color theme="1"/>
      <name val="Calibri"/>
      <family val="2"/>
      <scheme val="minor"/>
    </font>
    <font>
      <sz val="12"/>
      <name val="Calibri"/>
      <family val="2"/>
      <scheme val="minor"/>
    </font>
    <font>
      <b/>
      <sz val="18"/>
      <color theme="1"/>
      <name val="Calibri"/>
      <family val="2"/>
      <scheme val="minor"/>
    </font>
    <font>
      <i/>
      <sz val="12"/>
      <color theme="1"/>
      <name val="Calibri"/>
      <family val="2"/>
      <scheme val="minor"/>
    </font>
    <font>
      <u/>
      <sz val="12"/>
      <color theme="10"/>
      <name val="Calibri"/>
      <family val="2"/>
      <scheme val="minor"/>
    </font>
    <font>
      <b/>
      <sz val="12"/>
      <color theme="0"/>
      <name val="Calibri"/>
      <family val="2"/>
      <scheme val="minor"/>
    </font>
    <font>
      <sz val="12"/>
      <color theme="0"/>
      <name val="Calibri"/>
      <family val="2"/>
      <scheme val="minor"/>
    </font>
    <font>
      <sz val="8"/>
      <name val="Calibri"/>
      <family val="2"/>
      <scheme val="minor"/>
    </font>
    <font>
      <b/>
      <sz val="16"/>
      <color theme="1"/>
      <name val="Calibri"/>
      <family val="2"/>
      <scheme val="minor"/>
    </font>
    <font>
      <b/>
      <sz val="12"/>
      <color theme="4"/>
      <name val="Calibri"/>
      <family val="2"/>
      <scheme val="minor"/>
    </font>
    <font>
      <b/>
      <sz val="12"/>
      <color rgb="FFFF0000"/>
      <name val="Calibri"/>
      <family val="2"/>
      <scheme val="minor"/>
    </font>
    <font>
      <sz val="12"/>
      <color rgb="FF000000"/>
      <name val="Calibri"/>
      <family val="2"/>
      <scheme val="minor"/>
    </font>
    <font>
      <sz val="12"/>
      <color theme="1"/>
      <name val="Calibri"/>
      <family val="2"/>
    </font>
    <font>
      <sz val="12"/>
      <color rgb="FF000000"/>
      <name val="Calibri"/>
      <family val="2"/>
    </font>
    <font>
      <b/>
      <sz val="12"/>
      <color theme="1"/>
      <name val="Calibri"/>
      <family val="2"/>
    </font>
    <font>
      <b/>
      <sz val="15"/>
      <color theme="1"/>
      <name val="Calibri"/>
      <family val="2"/>
    </font>
    <font>
      <sz val="12"/>
      <name val="Calibri"/>
      <family val="2"/>
    </font>
    <font>
      <b/>
      <sz val="12"/>
      <color rgb="FF000000"/>
      <name val="Calibri"/>
      <family val="2"/>
    </font>
    <font>
      <i/>
      <sz val="12"/>
      <color theme="1"/>
      <name val="Calibri"/>
      <family val="2"/>
    </font>
    <font>
      <b/>
      <sz val="11"/>
      <color theme="1"/>
      <name val="Calibri"/>
      <family val="2"/>
    </font>
    <font>
      <sz val="12"/>
      <color theme="1"/>
      <name val="Calibri"/>
      <family val="2"/>
    </font>
    <font>
      <sz val="12"/>
      <color rgb="FF000000"/>
      <name val="Calibri"/>
      <family val="2"/>
    </font>
  </fonts>
  <fills count="60">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9" tint="0.79998168889431442"/>
        <bgColor indexed="64"/>
      </patternFill>
    </fill>
    <fill>
      <patternFill patternType="solid">
        <fgColor theme="8"/>
        <bgColor indexed="64"/>
      </patternFill>
    </fill>
    <fill>
      <patternFill patternType="solid">
        <fgColor theme="7" tint="0.79998168889431442"/>
        <bgColor indexed="64"/>
      </patternFill>
    </fill>
    <fill>
      <patternFill patternType="solid">
        <fgColor theme="0"/>
        <bgColor indexed="64"/>
      </patternFill>
    </fill>
    <fill>
      <patternFill patternType="solid">
        <fgColor theme="6"/>
        <bgColor indexed="64"/>
      </patternFill>
    </fill>
    <fill>
      <patternFill patternType="solid">
        <fgColor rgb="FFFF99FF"/>
        <bgColor indexed="64"/>
      </patternFill>
    </fill>
    <fill>
      <patternFill patternType="solid">
        <fgColor rgb="FFFFB115"/>
        <bgColor indexed="64"/>
      </patternFill>
    </fill>
    <fill>
      <patternFill patternType="solid">
        <fgColor rgb="FFF0CE22"/>
        <bgColor indexed="64"/>
      </patternFill>
    </fill>
    <fill>
      <patternFill patternType="solid">
        <fgColor theme="7"/>
        <bgColor theme="7" tint="0.79998168889431442"/>
      </patternFill>
    </fill>
    <fill>
      <patternFill patternType="solid">
        <fgColor theme="7"/>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rgb="FFFF0000"/>
        <bgColor indexed="64"/>
      </patternFill>
    </fill>
    <fill>
      <patternFill patternType="solid">
        <fgColor rgb="FFFFC000"/>
        <bgColor indexed="64"/>
      </patternFill>
    </fill>
    <fill>
      <patternFill patternType="solid">
        <fgColor rgb="FFFFC000"/>
        <bgColor rgb="FFFFC000"/>
      </patternFill>
    </fill>
    <fill>
      <patternFill patternType="solid">
        <fgColor rgb="FF262626"/>
        <bgColor rgb="FF262626"/>
      </patternFill>
    </fill>
    <fill>
      <patternFill patternType="solid">
        <fgColor rgb="FFE5DFEC"/>
        <bgColor rgb="FFE5DFEC"/>
      </patternFill>
    </fill>
    <fill>
      <patternFill patternType="solid">
        <fgColor rgb="FFF2DBDB"/>
        <bgColor rgb="FFF2DBDB"/>
      </patternFill>
    </fill>
    <fill>
      <patternFill patternType="solid">
        <fgColor rgb="FFFF0000"/>
        <bgColor rgb="FFFF0000"/>
      </patternFill>
    </fill>
    <fill>
      <patternFill patternType="solid">
        <fgColor rgb="FFB2A1C7"/>
        <bgColor rgb="FFB2A1C7"/>
      </patternFill>
    </fill>
    <fill>
      <patternFill patternType="solid">
        <fgColor theme="5"/>
        <bgColor theme="5"/>
      </patternFill>
    </fill>
    <fill>
      <patternFill patternType="solid">
        <fgColor theme="4"/>
        <bgColor theme="4"/>
      </patternFill>
    </fill>
    <fill>
      <patternFill patternType="solid">
        <fgColor rgb="FFC0504D"/>
        <bgColor rgb="FFC0504D"/>
      </patternFill>
    </fill>
    <fill>
      <patternFill patternType="solid">
        <fgColor theme="0"/>
        <bgColor theme="0"/>
      </patternFill>
    </fill>
    <fill>
      <patternFill patternType="solid">
        <fgColor theme="1"/>
        <bgColor theme="1"/>
      </patternFill>
    </fill>
    <fill>
      <patternFill patternType="solid">
        <fgColor rgb="FF92D050"/>
        <bgColor rgb="FF92D050"/>
      </patternFill>
    </fill>
    <fill>
      <patternFill patternType="solid">
        <fgColor theme="8"/>
        <bgColor theme="8"/>
      </patternFill>
    </fill>
    <fill>
      <patternFill patternType="solid">
        <fgColor rgb="FF4BACC6"/>
        <bgColor rgb="FF4BACC6"/>
      </patternFill>
    </fill>
    <fill>
      <patternFill patternType="solid">
        <fgColor theme="6"/>
        <bgColor theme="6"/>
      </patternFill>
    </fill>
    <fill>
      <patternFill patternType="solid">
        <fgColor theme="9"/>
        <bgColor theme="9"/>
      </patternFill>
    </fill>
    <fill>
      <patternFill patternType="solid">
        <fgColor rgb="FFFFFF00"/>
        <bgColor rgb="FFFFFF00"/>
      </patternFill>
    </fill>
    <fill>
      <patternFill patternType="solid">
        <fgColor rgb="FFEEECE1"/>
        <bgColor rgb="FFEEECE1"/>
      </patternFill>
    </fill>
    <fill>
      <patternFill patternType="solid">
        <fgColor rgb="FFFFC000"/>
        <bgColor rgb="FFE5DFEC"/>
      </patternFill>
    </fill>
    <fill>
      <patternFill patternType="solid">
        <fgColor rgb="FFFFC000"/>
        <bgColor rgb="FFE4DFEC"/>
      </patternFill>
    </fill>
    <fill>
      <patternFill patternType="solid">
        <fgColor rgb="FFF2DCDB"/>
        <bgColor rgb="FFF2DCDB"/>
      </patternFill>
    </fill>
    <fill>
      <patternFill patternType="solid">
        <fgColor rgb="FFFFD9FF"/>
        <bgColor rgb="FFFFD9FF"/>
      </patternFill>
    </fill>
    <fill>
      <patternFill patternType="solid">
        <fgColor rgb="FFFF99FF"/>
        <bgColor rgb="FFFF99FF"/>
      </patternFill>
    </fill>
    <fill>
      <patternFill patternType="solid">
        <fgColor rgb="FFE4DFEC"/>
        <bgColor rgb="FFE4DFEC"/>
      </patternFill>
    </fill>
    <fill>
      <patternFill patternType="solid">
        <fgColor theme="1" tint="0.14999847407452621"/>
        <bgColor rgb="FFFF0000"/>
      </patternFill>
    </fill>
    <fill>
      <patternFill patternType="solid">
        <fgColor theme="1" tint="0.14999847407452621"/>
        <bgColor indexed="64"/>
      </patternFill>
    </fill>
    <fill>
      <patternFill patternType="solid">
        <fgColor theme="1" tint="0.14999847407452621"/>
        <bgColor rgb="FFFFC000"/>
      </patternFill>
    </fill>
    <fill>
      <patternFill patternType="solid">
        <fgColor theme="1" tint="0.14999847407452621"/>
        <bgColor rgb="FFE5DFEC"/>
      </patternFill>
    </fill>
    <fill>
      <patternFill patternType="solid">
        <fgColor theme="1" tint="0.14999847407452621"/>
        <bgColor rgb="FFF2DBDB"/>
      </patternFill>
    </fill>
    <fill>
      <patternFill patternType="solid">
        <fgColor theme="1"/>
        <bgColor indexed="64"/>
      </patternFill>
    </fill>
    <fill>
      <patternFill patternType="solid">
        <fgColor rgb="FFFF0000"/>
        <bgColor rgb="FFFFC000"/>
      </patternFill>
    </fill>
    <fill>
      <patternFill patternType="solid">
        <fgColor theme="7" tint="0.39997558519241921"/>
        <bgColor rgb="FFFFC000"/>
      </patternFill>
    </fill>
    <fill>
      <patternFill patternType="solid">
        <fgColor theme="5" tint="0.79998168889431442"/>
        <bgColor rgb="FFFF0000"/>
      </patternFill>
    </fill>
    <fill>
      <patternFill patternType="solid">
        <fgColor theme="7" tint="0.39997558519241921"/>
        <bgColor rgb="FFF2DBDB"/>
      </patternFill>
    </fill>
    <fill>
      <patternFill patternType="solid">
        <fgColor theme="7" tint="0.39997558519241921"/>
        <bgColor rgb="FFFF0000"/>
      </patternFill>
    </fill>
    <fill>
      <patternFill patternType="solid">
        <fgColor theme="7" tint="0.39997558519241921"/>
        <bgColor indexed="64"/>
      </patternFill>
    </fill>
    <fill>
      <patternFill patternType="solid">
        <fgColor theme="7" tint="0.39997558519241921"/>
        <bgColor rgb="FFF2DCDB"/>
      </patternFill>
    </fill>
    <fill>
      <patternFill patternType="solid">
        <fgColor theme="7" tint="0.39997558519241921"/>
        <bgColor rgb="FFB2A1C7"/>
      </patternFill>
    </fill>
    <fill>
      <patternFill patternType="solid">
        <fgColor rgb="FFFF0000"/>
        <bgColor rgb="FFF2DBDB"/>
      </patternFill>
    </fill>
    <fill>
      <patternFill patternType="solid">
        <fgColor theme="0"/>
        <bgColor rgb="FFFF0000"/>
      </patternFill>
    </fill>
    <fill>
      <patternFill patternType="solid">
        <fgColor theme="0"/>
        <bgColor rgb="FFFFC000"/>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right style="thin">
        <color rgb="FF000000"/>
      </right>
      <top/>
      <bottom style="thin">
        <color rgb="FF000000"/>
      </bottom>
      <diagonal/>
    </border>
    <border>
      <left/>
      <right style="thin">
        <color rgb="FF000000"/>
      </right>
      <top style="thin">
        <color rgb="FF000000"/>
      </top>
      <bottom/>
      <diagonal/>
    </border>
  </borders>
  <cellStyleXfs count="2">
    <xf numFmtId="0" fontId="0" fillId="0" borderId="0"/>
    <xf numFmtId="0" fontId="5" fillId="0" borderId="0" applyNumberFormat="0" applyFill="0" applyBorder="0" applyAlignment="0" applyProtection="0"/>
  </cellStyleXfs>
  <cellXfs count="361">
    <xf numFmtId="0" fontId="0" fillId="0" borderId="0" xfId="0"/>
    <xf numFmtId="0" fontId="0" fillId="0" borderId="1" xfId="0" applyBorder="1"/>
    <xf numFmtId="0" fontId="0" fillId="2" borderId="1" xfId="0" applyFill="1" applyBorder="1"/>
    <xf numFmtId="0" fontId="1" fillId="3" borderId="1" xfId="0" applyFont="1" applyFill="1" applyBorder="1"/>
    <xf numFmtId="0" fontId="1" fillId="0" borderId="1" xfId="0" applyFont="1" applyBorder="1"/>
    <xf numFmtId="0" fontId="0" fillId="0" borderId="1" xfId="0" applyBorder="1" applyAlignment="1">
      <alignment wrapText="1"/>
    </xf>
    <xf numFmtId="49" fontId="0" fillId="0" borderId="1" xfId="0" applyNumberFormat="1" applyBorder="1"/>
    <xf numFmtId="0" fontId="1" fillId="0" borderId="1"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1" fillId="0" borderId="1" xfId="0" applyFont="1" applyBorder="1" applyAlignment="1">
      <alignment vertical="center"/>
    </xf>
    <xf numFmtId="0" fontId="0" fillId="0" borderId="1" xfId="0" applyBorder="1" applyAlignment="1">
      <alignment horizontal="left"/>
    </xf>
    <xf numFmtId="0" fontId="1" fillId="0" borderId="10" xfId="0" applyFont="1" applyBorder="1"/>
    <xf numFmtId="0" fontId="1" fillId="0" borderId="0" xfId="0" applyFont="1"/>
    <xf numFmtId="0" fontId="1" fillId="0" borderId="6" xfId="0" applyFont="1" applyBorder="1"/>
    <xf numFmtId="0" fontId="1" fillId="0" borderId="1" xfId="0" applyFont="1" applyBorder="1" applyAlignment="1">
      <alignment horizontal="left"/>
    </xf>
    <xf numFmtId="0" fontId="3" fillId="0" borderId="1" xfId="0" applyFont="1" applyBorder="1" applyAlignment="1">
      <alignment vertical="center" wrapText="1"/>
    </xf>
    <xf numFmtId="0" fontId="0" fillId="0" borderId="0" xfId="0" applyAlignment="1">
      <alignment wrapText="1"/>
    </xf>
    <xf numFmtId="0" fontId="5" fillId="0" borderId="0" xfId="1"/>
    <xf numFmtId="0" fontId="0" fillId="0" borderId="0" xfId="0" applyAlignment="1">
      <alignment vertical="top" wrapText="1"/>
    </xf>
    <xf numFmtId="0" fontId="5" fillId="0" borderId="0" xfId="1" applyAlignment="1">
      <alignment horizontal="left" vertical="center" wrapText="1"/>
    </xf>
    <xf numFmtId="0" fontId="1" fillId="0" borderId="0" xfId="0" applyFont="1" applyAlignment="1">
      <alignment wrapText="1"/>
    </xf>
    <xf numFmtId="0" fontId="5" fillId="0" borderId="0" xfId="1" applyAlignment="1">
      <alignment wrapText="1"/>
    </xf>
    <xf numFmtId="0" fontId="0" fillId="0" borderId="0" xfId="0" applyAlignment="1">
      <alignment horizontal="left" vertical="top" wrapText="1"/>
    </xf>
    <xf numFmtId="0" fontId="4" fillId="0" borderId="0" xfId="0" applyFont="1" applyAlignment="1">
      <alignment wrapText="1"/>
    </xf>
    <xf numFmtId="0" fontId="6" fillId="12" borderId="0" xfId="0" applyFont="1" applyFill="1"/>
    <xf numFmtId="0" fontId="7" fillId="13" borderId="0" xfId="0" applyFont="1" applyFill="1" applyAlignment="1">
      <alignment wrapText="1"/>
    </xf>
    <xf numFmtId="0" fontId="0" fillId="0" borderId="0" xfId="0" applyAlignment="1">
      <alignment horizontal="left" vertical="top"/>
    </xf>
    <xf numFmtId="0" fontId="1" fillId="0" borderId="0" xfId="0" applyFont="1" applyAlignment="1">
      <alignment horizontal="left" vertical="top"/>
    </xf>
    <xf numFmtId="0" fontId="1" fillId="0" borderId="1" xfId="0" applyFont="1" applyBorder="1" applyAlignment="1">
      <alignment wrapText="1"/>
    </xf>
    <xf numFmtId="0" fontId="1" fillId="0" borderId="1" xfId="0" applyFont="1" applyBorder="1" applyAlignment="1">
      <alignment horizontal="center"/>
    </xf>
    <xf numFmtId="0" fontId="1" fillId="0" borderId="1" xfId="0" applyFont="1" applyBorder="1" applyAlignment="1" applyProtection="1">
      <alignment horizontal="center"/>
      <protection locked="0"/>
    </xf>
    <xf numFmtId="0" fontId="1" fillId="0" borderId="1" xfId="0" applyFont="1" applyBorder="1" applyAlignment="1">
      <alignment horizontal="center" wrapText="1"/>
    </xf>
    <xf numFmtId="0" fontId="0" fillId="0" borderId="1" xfId="0" applyBorder="1" applyAlignment="1">
      <alignment horizontal="center"/>
    </xf>
    <xf numFmtId="0" fontId="0" fillId="0" borderId="1" xfId="0" applyBorder="1" applyAlignment="1" applyProtection="1">
      <alignment horizontal="center"/>
      <protection locked="0"/>
    </xf>
    <xf numFmtId="0" fontId="0" fillId="0" borderId="1" xfId="0" applyBorder="1" applyAlignment="1">
      <alignment horizontal="center" wrapText="1"/>
    </xf>
    <xf numFmtId="0" fontId="0" fillId="2" borderId="1" xfId="0" applyFill="1" applyBorder="1" applyAlignment="1">
      <alignment horizontal="center" wrapText="1"/>
    </xf>
    <xf numFmtId="0" fontId="0" fillId="2" borderId="1" xfId="0" applyFill="1" applyBorder="1" applyAlignment="1">
      <alignment horizontal="center"/>
    </xf>
    <xf numFmtId="0" fontId="0" fillId="0" borderId="1" xfId="0" applyBorder="1" applyAlignment="1">
      <alignment vertical="top" wrapText="1"/>
    </xf>
    <xf numFmtId="0" fontId="1" fillId="0" borderId="1" xfId="0" applyFont="1" applyBorder="1" applyAlignment="1">
      <alignment vertical="top" wrapText="1"/>
    </xf>
    <xf numFmtId="0" fontId="2" fillId="11" borderId="0" xfId="1" applyFont="1" applyFill="1" applyAlignment="1">
      <alignment wrapText="1"/>
    </xf>
    <xf numFmtId="0" fontId="0" fillId="7" borderId="1" xfId="0" applyFill="1" applyBorder="1"/>
    <xf numFmtId="0" fontId="1" fillId="7" borderId="1" xfId="0" applyFont="1" applyFill="1" applyBorder="1"/>
    <xf numFmtId="0" fontId="0" fillId="7" borderId="1" xfId="0" applyFill="1" applyBorder="1" applyAlignment="1">
      <alignment wrapText="1"/>
    </xf>
    <xf numFmtId="0" fontId="9" fillId="0" borderId="0" xfId="0" applyFont="1" applyAlignment="1">
      <alignment wrapText="1"/>
    </xf>
    <xf numFmtId="0" fontId="1" fillId="8" borderId="1" xfId="0" applyFont="1" applyFill="1" applyBorder="1"/>
    <xf numFmtId="0" fontId="1" fillId="10" borderId="1" xfId="0" applyFont="1" applyFill="1" applyBorder="1"/>
    <xf numFmtId="0" fontId="1" fillId="2" borderId="1" xfId="0" applyFont="1" applyFill="1" applyBorder="1"/>
    <xf numFmtId="0" fontId="1" fillId="9" borderId="1" xfId="0" applyFont="1" applyFill="1" applyBorder="1"/>
    <xf numFmtId="0" fontId="0" fillId="16" borderId="1" xfId="0" applyFill="1" applyBorder="1"/>
    <xf numFmtId="0" fontId="1" fillId="8" borderId="10" xfId="0" applyFont="1" applyFill="1" applyBorder="1"/>
    <xf numFmtId="0" fontId="0" fillId="0" borderId="6" xfId="0" applyBorder="1"/>
    <xf numFmtId="0" fontId="1" fillId="10" borderId="10" xfId="0" applyFont="1" applyFill="1" applyBorder="1"/>
    <xf numFmtId="0" fontId="1" fillId="2" borderId="10" xfId="0" applyFont="1" applyFill="1" applyBorder="1"/>
    <xf numFmtId="0" fontId="1" fillId="9" borderId="11" xfId="0" applyFont="1" applyFill="1" applyBorder="1"/>
    <xf numFmtId="0" fontId="0" fillId="0" borderId="12" xfId="0" applyBorder="1"/>
    <xf numFmtId="0" fontId="0" fillId="0" borderId="5" xfId="0" applyBorder="1"/>
    <xf numFmtId="0" fontId="1" fillId="5" borderId="0" xfId="0" applyFont="1" applyFill="1"/>
    <xf numFmtId="0" fontId="0" fillId="15" borderId="1" xfId="0" applyFill="1" applyBorder="1" applyProtection="1">
      <protection locked="0"/>
    </xf>
    <xf numFmtId="0" fontId="1" fillId="2" borderId="0" xfId="0" applyFont="1" applyFill="1" applyAlignment="1">
      <alignment horizontal="left" vertical="top" wrapText="1"/>
    </xf>
    <xf numFmtId="0" fontId="0" fillId="0" borderId="0" xfId="0" applyAlignment="1">
      <alignment horizontal="right"/>
    </xf>
    <xf numFmtId="0" fontId="0" fillId="0" borderId="0" xfId="0" applyAlignment="1">
      <alignment horizontal="right" vertical="top"/>
    </xf>
    <xf numFmtId="2" fontId="0" fillId="0" borderId="0" xfId="0" applyNumberFormat="1" applyAlignment="1">
      <alignment horizontal="right"/>
    </xf>
    <xf numFmtId="2" fontId="0" fillId="0" borderId="0" xfId="0" applyNumberFormat="1" applyAlignment="1">
      <alignment horizontal="right" vertical="top"/>
    </xf>
    <xf numFmtId="0" fontId="0" fillId="17" borderId="1" xfId="0" applyFill="1" applyBorder="1"/>
    <xf numFmtId="0" fontId="0" fillId="18" borderId="1" xfId="0" applyFill="1" applyBorder="1"/>
    <xf numFmtId="0" fontId="1" fillId="17" borderId="1" xfId="0" applyFont="1" applyFill="1" applyBorder="1"/>
    <xf numFmtId="0" fontId="1" fillId="18" borderId="1" xfId="0" applyFont="1" applyFill="1" applyBorder="1"/>
    <xf numFmtId="0" fontId="3" fillId="6" borderId="1" xfId="0" applyFont="1" applyFill="1" applyBorder="1" applyAlignment="1">
      <alignment vertical="center" wrapText="1"/>
    </xf>
    <xf numFmtId="0" fontId="1" fillId="6" borderId="1" xfId="0" applyFont="1" applyFill="1" applyBorder="1"/>
    <xf numFmtId="0" fontId="0" fillId="2" borderId="0" xfId="0" applyFill="1"/>
    <xf numFmtId="0" fontId="13" fillId="0" borderId="14" xfId="0" applyFont="1" applyBorder="1"/>
    <xf numFmtId="0" fontId="13" fillId="23" borderId="13" xfId="0" applyFont="1" applyFill="1" applyBorder="1" applyAlignment="1">
      <alignment horizontal="right" vertical="top"/>
    </xf>
    <xf numFmtId="0" fontId="13" fillId="23" borderId="13" xfId="0" applyFont="1" applyFill="1" applyBorder="1" applyAlignment="1">
      <alignment vertical="top" wrapText="1"/>
    </xf>
    <xf numFmtId="0" fontId="13" fillId="23" borderId="13" xfId="0" applyFont="1" applyFill="1" applyBorder="1" applyAlignment="1">
      <alignment horizontal="center" vertical="top"/>
    </xf>
    <xf numFmtId="0" fontId="14" fillId="23" borderId="13" xfId="0" applyFont="1" applyFill="1" applyBorder="1" applyAlignment="1">
      <alignment horizontal="center" vertical="top"/>
    </xf>
    <xf numFmtId="0" fontId="14" fillId="20" borderId="13" xfId="0" applyFont="1" applyFill="1" applyBorder="1" applyAlignment="1">
      <alignment horizontal="center" vertical="top"/>
    </xf>
    <xf numFmtId="0" fontId="13" fillId="23" borderId="13" xfId="0" applyFont="1" applyFill="1" applyBorder="1" applyAlignment="1">
      <alignment horizontal="center" vertical="top" wrapText="1"/>
    </xf>
    <xf numFmtId="0" fontId="14" fillId="0" borderId="13" xfId="0" applyFont="1" applyBorder="1"/>
    <xf numFmtId="0" fontId="13" fillId="23" borderId="13" xfId="0" applyFont="1" applyFill="1" applyBorder="1" applyAlignment="1">
      <alignment wrapText="1"/>
    </xf>
    <xf numFmtId="0" fontId="13" fillId="0" borderId="13" xfId="0" applyFont="1" applyBorder="1"/>
    <xf numFmtId="0" fontId="13" fillId="23" borderId="13" xfId="0" applyFont="1" applyFill="1" applyBorder="1"/>
    <xf numFmtId="0" fontId="15" fillId="19" borderId="13" xfId="0" applyFont="1" applyFill="1" applyBorder="1"/>
    <xf numFmtId="0" fontId="15" fillId="23" borderId="13" xfId="0" applyFont="1" applyFill="1" applyBorder="1"/>
    <xf numFmtId="0" fontId="13" fillId="19" borderId="13" xfId="0" applyFont="1" applyFill="1" applyBorder="1"/>
    <xf numFmtId="0" fontId="15" fillId="21" borderId="13" xfId="0" applyFont="1" applyFill="1" applyBorder="1" applyAlignment="1">
      <alignment horizontal="right" vertical="top"/>
    </xf>
    <xf numFmtId="0" fontId="15" fillId="0" borderId="13" xfId="0" applyFont="1" applyBorder="1"/>
    <xf numFmtId="0" fontId="13" fillId="0" borderId="15" xfId="0" applyFont="1" applyBorder="1"/>
    <xf numFmtId="0" fontId="16" fillId="24" borderId="15" xfId="0" applyFont="1" applyFill="1" applyBorder="1"/>
    <xf numFmtId="0" fontId="16" fillId="24" borderId="14" xfId="0" applyFont="1" applyFill="1" applyBorder="1" applyAlignment="1">
      <alignment wrapText="1"/>
    </xf>
    <xf numFmtId="0" fontId="15" fillId="24" borderId="13" xfId="0" applyFont="1" applyFill="1" applyBorder="1" applyAlignment="1">
      <alignment horizontal="left" wrapText="1"/>
    </xf>
    <xf numFmtId="0" fontId="15" fillId="24" borderId="13" xfId="0" applyFont="1" applyFill="1" applyBorder="1" applyAlignment="1">
      <alignment wrapText="1"/>
    </xf>
    <xf numFmtId="0" fontId="15" fillId="25" borderId="13" xfId="0" applyFont="1" applyFill="1" applyBorder="1" applyAlignment="1">
      <alignment horizontal="center" wrapText="1"/>
    </xf>
    <xf numFmtId="0" fontId="15" fillId="26" borderId="13" xfId="0" applyFont="1" applyFill="1" applyBorder="1" applyAlignment="1">
      <alignment horizontal="center"/>
    </xf>
    <xf numFmtId="0" fontId="15" fillId="26" borderId="13" xfId="0" applyFont="1" applyFill="1" applyBorder="1" applyAlignment="1">
      <alignment horizontal="center" wrapText="1"/>
    </xf>
    <xf numFmtId="0" fontId="18" fillId="27" borderId="13" xfId="0" applyFont="1" applyFill="1" applyBorder="1" applyAlignment="1">
      <alignment horizontal="center" wrapText="1"/>
    </xf>
    <xf numFmtId="0" fontId="13" fillId="21" borderId="13" xfId="0" applyFont="1" applyFill="1" applyBorder="1" applyAlignment="1">
      <alignment horizontal="right" vertical="top"/>
    </xf>
    <xf numFmtId="0" fontId="13" fillId="21" borderId="13" xfId="0" applyFont="1" applyFill="1" applyBorder="1" applyAlignment="1">
      <alignment vertical="top" wrapText="1"/>
    </xf>
    <xf numFmtId="0" fontId="13" fillId="22" borderId="13" xfId="0" applyFont="1" applyFill="1" applyBorder="1" applyAlignment="1">
      <alignment horizontal="center" vertical="top"/>
    </xf>
    <xf numFmtId="0" fontId="13" fillId="0" borderId="13" xfId="0" applyFont="1" applyBorder="1" applyAlignment="1">
      <alignment horizontal="center" vertical="top"/>
    </xf>
    <xf numFmtId="0" fontId="13" fillId="22" borderId="13" xfId="0" applyFont="1" applyFill="1" applyBorder="1" applyAlignment="1">
      <alignment horizontal="center" vertical="top" wrapText="1"/>
    </xf>
    <xf numFmtId="0" fontId="13" fillId="28" borderId="13" xfId="0" applyFont="1" applyFill="1" applyBorder="1" applyAlignment="1">
      <alignment horizontal="center" vertical="top"/>
    </xf>
    <xf numFmtId="0" fontId="14" fillId="0" borderId="17" xfId="0" applyFont="1" applyBorder="1"/>
    <xf numFmtId="0" fontId="13" fillId="21" borderId="13" xfId="0" applyFont="1" applyFill="1" applyBorder="1" applyAlignment="1">
      <alignment wrapText="1"/>
    </xf>
    <xf numFmtId="0" fontId="15" fillId="19" borderId="13" xfId="0" applyFont="1" applyFill="1" applyBorder="1" applyAlignment="1">
      <alignment horizontal="right" vertical="top"/>
    </xf>
    <xf numFmtId="0" fontId="15" fillId="19" borderId="13" xfId="0" applyFont="1" applyFill="1" applyBorder="1" applyAlignment="1">
      <alignment vertical="top" wrapText="1"/>
    </xf>
    <xf numFmtId="0" fontId="15" fillId="19" borderId="13" xfId="0" applyFont="1" applyFill="1" applyBorder="1" applyAlignment="1">
      <alignment horizontal="center" vertical="top"/>
    </xf>
    <xf numFmtId="0" fontId="18" fillId="19" borderId="17" xfId="0" applyFont="1" applyFill="1" applyBorder="1"/>
    <xf numFmtId="0" fontId="15" fillId="19" borderId="13" xfId="0" applyFont="1" applyFill="1" applyBorder="1" applyAlignment="1">
      <alignment wrapText="1"/>
    </xf>
    <xf numFmtId="0" fontId="13" fillId="19" borderId="13" xfId="0" applyFont="1" applyFill="1" applyBorder="1" applyAlignment="1">
      <alignment horizontal="right" vertical="top"/>
    </xf>
    <xf numFmtId="0" fontId="13" fillId="19" borderId="13" xfId="0" applyFont="1" applyFill="1" applyBorder="1" applyAlignment="1">
      <alignment vertical="top" wrapText="1"/>
    </xf>
    <xf numFmtId="0" fontId="13" fillId="19" borderId="13" xfId="0" applyFont="1" applyFill="1" applyBorder="1" applyAlignment="1">
      <alignment horizontal="center" vertical="top"/>
    </xf>
    <xf numFmtId="0" fontId="14" fillId="19" borderId="17" xfId="0" applyFont="1" applyFill="1" applyBorder="1"/>
    <xf numFmtId="0" fontId="13" fillId="19" borderId="13" xfId="0" applyFont="1" applyFill="1" applyBorder="1" applyAlignment="1">
      <alignment wrapText="1"/>
    </xf>
    <xf numFmtId="0" fontId="15" fillId="21" borderId="13" xfId="0" applyFont="1" applyFill="1" applyBorder="1" applyAlignment="1">
      <alignment vertical="top" wrapText="1"/>
    </xf>
    <xf numFmtId="0" fontId="15" fillId="22" borderId="13" xfId="0" applyFont="1" applyFill="1" applyBorder="1" applyAlignment="1">
      <alignment horizontal="center" vertical="top"/>
    </xf>
    <xf numFmtId="0" fontId="15" fillId="0" borderId="13" xfId="0" applyFont="1" applyBorder="1" applyAlignment="1">
      <alignment horizontal="center" vertical="top"/>
    </xf>
    <xf numFmtId="0" fontId="15" fillId="28" borderId="13" xfId="0" applyFont="1" applyFill="1" applyBorder="1" applyAlignment="1">
      <alignment horizontal="center" vertical="top"/>
    </xf>
    <xf numFmtId="0" fontId="18" fillId="0" borderId="17" xfId="0" applyFont="1" applyBorder="1"/>
    <xf numFmtId="0" fontId="15" fillId="21" borderId="13" xfId="0" applyFont="1" applyFill="1" applyBorder="1" applyAlignment="1">
      <alignment wrapText="1"/>
    </xf>
    <xf numFmtId="0" fontId="13" fillId="0" borderId="13" xfId="0" applyFont="1" applyBorder="1" applyAlignment="1">
      <alignment horizontal="right" vertical="top"/>
    </xf>
    <xf numFmtId="0" fontId="13" fillId="0" borderId="13" xfId="0" applyFont="1" applyBorder="1" applyAlignment="1">
      <alignment vertical="top" wrapText="1"/>
    </xf>
    <xf numFmtId="0" fontId="13" fillId="0" borderId="13" xfId="0" applyFont="1" applyBorder="1" applyAlignment="1">
      <alignment wrapText="1"/>
    </xf>
    <xf numFmtId="2" fontId="13" fillId="23" borderId="13" xfId="0" applyNumberFormat="1" applyFont="1" applyFill="1" applyBorder="1" applyAlignment="1">
      <alignment horizontal="right" vertical="top"/>
    </xf>
    <xf numFmtId="0" fontId="14" fillId="23" borderId="17" xfId="0" applyFont="1" applyFill="1" applyBorder="1"/>
    <xf numFmtId="0" fontId="15" fillId="23" borderId="13" xfId="0" applyFont="1" applyFill="1" applyBorder="1" applyAlignment="1">
      <alignment wrapText="1"/>
    </xf>
    <xf numFmtId="0" fontId="15" fillId="0" borderId="0" xfId="0" applyFont="1"/>
    <xf numFmtId="0" fontId="15" fillId="21" borderId="0" xfId="0" applyFont="1" applyFill="1" applyAlignment="1">
      <alignment horizontal="right" vertical="top"/>
    </xf>
    <xf numFmtId="0" fontId="18" fillId="0" borderId="0" xfId="0" applyFont="1"/>
    <xf numFmtId="0" fontId="15" fillId="19" borderId="0" xfId="0" applyFont="1" applyFill="1"/>
    <xf numFmtId="49" fontId="15" fillId="19" borderId="0" xfId="0" applyNumberFormat="1" applyFont="1" applyFill="1" applyAlignment="1">
      <alignment horizontal="right" vertical="top"/>
    </xf>
    <xf numFmtId="0" fontId="18" fillId="19" borderId="0" xfId="0" applyFont="1" applyFill="1"/>
    <xf numFmtId="49" fontId="15" fillId="19" borderId="13" xfId="0" applyNumberFormat="1" applyFont="1" applyFill="1" applyBorder="1" applyAlignment="1">
      <alignment horizontal="right" vertical="top"/>
    </xf>
    <xf numFmtId="0" fontId="18" fillId="19" borderId="13" xfId="0" applyFont="1" applyFill="1" applyBorder="1"/>
    <xf numFmtId="2" fontId="15" fillId="19" borderId="13" xfId="0" applyNumberFormat="1" applyFont="1" applyFill="1" applyBorder="1" applyAlignment="1">
      <alignment horizontal="right" vertical="top"/>
    </xf>
    <xf numFmtId="49" fontId="13" fillId="24" borderId="13" xfId="0" applyNumberFormat="1" applyFont="1" applyFill="1" applyBorder="1" applyAlignment="1">
      <alignment horizontal="right"/>
    </xf>
    <xf numFmtId="0" fontId="19" fillId="24" borderId="13" xfId="0" applyFont="1" applyFill="1" applyBorder="1" applyAlignment="1">
      <alignment vertical="center" wrapText="1"/>
    </xf>
    <xf numFmtId="0" fontId="13" fillId="24" borderId="13" xfId="0" applyFont="1" applyFill="1" applyBorder="1" applyAlignment="1">
      <alignment horizontal="center"/>
    </xf>
    <xf numFmtId="0" fontId="13" fillId="29" borderId="13" xfId="0" applyFont="1" applyFill="1" applyBorder="1" applyAlignment="1">
      <alignment horizontal="center" vertical="top"/>
    </xf>
    <xf numFmtId="2" fontId="13" fillId="21" borderId="13" xfId="0" applyNumberFormat="1" applyFont="1" applyFill="1" applyBorder="1" applyAlignment="1">
      <alignment horizontal="right" vertical="top"/>
    </xf>
    <xf numFmtId="0" fontId="15" fillId="30" borderId="13" xfId="0" applyFont="1" applyFill="1" applyBorder="1"/>
    <xf numFmtId="0" fontId="15" fillId="31" borderId="13" xfId="0" applyFont="1" applyFill="1" applyBorder="1" applyAlignment="1">
      <alignment horizontal="left"/>
    </xf>
    <xf numFmtId="0" fontId="15" fillId="31" borderId="13" xfId="0" applyFont="1" applyFill="1" applyBorder="1" applyAlignment="1">
      <alignment vertical="center" wrapText="1"/>
    </xf>
    <xf numFmtId="0" fontId="15" fillId="31" borderId="13" xfId="0" applyFont="1" applyFill="1" applyBorder="1" applyAlignment="1">
      <alignment horizontal="center"/>
    </xf>
    <xf numFmtId="0" fontId="15" fillId="31" borderId="13" xfId="0" applyFont="1" applyFill="1" applyBorder="1" applyAlignment="1">
      <alignment horizontal="center" wrapText="1"/>
    </xf>
    <xf numFmtId="0" fontId="18" fillId="32" borderId="13" xfId="0" applyFont="1" applyFill="1" applyBorder="1" applyAlignment="1">
      <alignment horizontal="left"/>
    </xf>
    <xf numFmtId="0" fontId="15" fillId="33" borderId="13" xfId="0" applyFont="1" applyFill="1" applyBorder="1" applyAlignment="1">
      <alignment horizontal="center"/>
    </xf>
    <xf numFmtId="0" fontId="15" fillId="34" borderId="13" xfId="0" applyFont="1" applyFill="1" applyBorder="1" applyAlignment="1">
      <alignment horizontal="center" wrapText="1"/>
    </xf>
    <xf numFmtId="0" fontId="15" fillId="35" borderId="13" xfId="0" applyFont="1" applyFill="1" applyBorder="1" applyAlignment="1">
      <alignment horizontal="center"/>
    </xf>
    <xf numFmtId="0" fontId="13" fillId="24" borderId="14" xfId="0" applyFont="1" applyFill="1" applyBorder="1"/>
    <xf numFmtId="0" fontId="13" fillId="24" borderId="13" xfId="0" applyFont="1" applyFill="1" applyBorder="1" applyAlignment="1">
      <alignment horizontal="center" vertical="top"/>
    </xf>
    <xf numFmtId="0" fontId="14" fillId="24" borderId="13" xfId="0" applyFont="1" applyFill="1" applyBorder="1"/>
    <xf numFmtId="0" fontId="19" fillId="24" borderId="13" xfId="0" applyFont="1" applyFill="1" applyBorder="1" applyAlignment="1">
      <alignment vertical="top" wrapText="1"/>
    </xf>
    <xf numFmtId="0" fontId="13" fillId="0" borderId="0" xfId="0" applyFont="1"/>
    <xf numFmtId="0" fontId="15" fillId="23" borderId="13" xfId="0" applyFont="1" applyFill="1" applyBorder="1" applyAlignment="1">
      <alignment horizontal="right" vertical="top"/>
    </xf>
    <xf numFmtId="0" fontId="15" fillId="0" borderId="13" xfId="0" applyFont="1" applyBorder="1" applyAlignment="1">
      <alignment horizontal="center" vertical="center" wrapText="1"/>
    </xf>
    <xf numFmtId="0" fontId="15" fillId="21" borderId="13" xfId="0" applyFont="1" applyFill="1" applyBorder="1" applyAlignment="1">
      <alignment horizontal="center" vertical="center" wrapText="1"/>
    </xf>
    <xf numFmtId="0" fontId="13" fillId="0" borderId="14" xfId="0" applyFont="1" applyBorder="1" applyAlignment="1">
      <alignment horizontal="center" vertical="center"/>
    </xf>
    <xf numFmtId="0" fontId="13" fillId="19" borderId="13" xfId="0" applyFont="1" applyFill="1" applyBorder="1" applyAlignment="1">
      <alignment horizontal="center" vertical="center"/>
    </xf>
    <xf numFmtId="0" fontId="13" fillId="23" borderId="13" xfId="0" applyFont="1" applyFill="1" applyBorder="1" applyAlignment="1">
      <alignment horizontal="center" vertical="center"/>
    </xf>
    <xf numFmtId="0" fontId="13" fillId="21" borderId="13" xfId="0" applyFont="1" applyFill="1" applyBorder="1" applyAlignment="1">
      <alignment horizontal="center" vertical="center"/>
    </xf>
    <xf numFmtId="2" fontId="15" fillId="23" borderId="13" xfId="0" applyNumberFormat="1" applyFont="1" applyFill="1" applyBorder="1" applyAlignment="1">
      <alignment horizontal="center" vertical="center"/>
    </xf>
    <xf numFmtId="0" fontId="15" fillId="23" borderId="13" xfId="0" applyFont="1" applyFill="1" applyBorder="1" applyAlignment="1">
      <alignment horizontal="center" vertical="center"/>
    </xf>
    <xf numFmtId="2" fontId="13" fillId="36" borderId="13" xfId="0" applyNumberFormat="1" applyFont="1" applyFill="1" applyBorder="1" applyAlignment="1">
      <alignment horizontal="center" vertical="center"/>
    </xf>
    <xf numFmtId="2" fontId="15" fillId="19" borderId="13" xfId="0" applyNumberFormat="1" applyFont="1" applyFill="1" applyBorder="1" applyAlignment="1">
      <alignment horizontal="center" vertical="center"/>
    </xf>
    <xf numFmtId="0" fontId="13" fillId="24" borderId="14" xfId="0" applyFont="1" applyFill="1" applyBorder="1" applyAlignment="1">
      <alignment horizontal="center" vertical="center"/>
    </xf>
    <xf numFmtId="49" fontId="13" fillId="24" borderId="13" xfId="0" applyNumberFormat="1" applyFont="1" applyFill="1" applyBorder="1" applyAlignment="1">
      <alignment horizontal="center" vertical="center"/>
    </xf>
    <xf numFmtId="2" fontId="13" fillId="23" borderId="13" xfId="0" applyNumberFormat="1" applyFont="1" applyFill="1" applyBorder="1" applyAlignment="1">
      <alignment horizontal="center" vertical="center"/>
    </xf>
    <xf numFmtId="0" fontId="15" fillId="19" borderId="13" xfId="0" applyFont="1" applyFill="1" applyBorder="1" applyAlignment="1">
      <alignment horizontal="center" vertical="center"/>
    </xf>
    <xf numFmtId="2" fontId="15" fillId="21" borderId="13" xfId="0" applyNumberFormat="1" applyFont="1" applyFill="1" applyBorder="1" applyAlignment="1">
      <alignment horizontal="center" vertical="center"/>
    </xf>
    <xf numFmtId="0" fontId="13" fillId="0" borderId="18" xfId="0" applyFont="1" applyBorder="1" applyAlignment="1">
      <alignment horizontal="center" vertical="center"/>
    </xf>
    <xf numFmtId="0" fontId="19" fillId="24" borderId="13" xfId="0" applyFont="1" applyFill="1" applyBorder="1" applyAlignment="1">
      <alignment horizontal="center" vertical="center" wrapText="1"/>
    </xf>
    <xf numFmtId="0" fontId="13" fillId="24" borderId="13" xfId="0" applyFont="1" applyFill="1" applyBorder="1" applyAlignment="1">
      <alignment horizontal="center" vertical="center"/>
    </xf>
    <xf numFmtId="0" fontId="14" fillId="24" borderId="13" xfId="0" applyFont="1" applyFill="1" applyBorder="1" applyAlignment="1">
      <alignment horizontal="center" vertical="center"/>
    </xf>
    <xf numFmtId="0" fontId="14" fillId="0" borderId="13" xfId="0" applyFont="1" applyBorder="1" applyAlignment="1">
      <alignment horizontal="center" vertical="center"/>
    </xf>
    <xf numFmtId="0" fontId="14" fillId="0" borderId="0" xfId="0" applyFont="1"/>
    <xf numFmtId="2" fontId="13" fillId="19" borderId="13" xfId="0" applyNumberFormat="1" applyFont="1" applyFill="1" applyBorder="1" applyAlignment="1">
      <alignment horizontal="right" vertical="top"/>
    </xf>
    <xf numFmtId="2" fontId="15" fillId="21" borderId="13" xfId="0" applyNumberFormat="1" applyFont="1" applyFill="1" applyBorder="1" applyAlignment="1">
      <alignment horizontal="right" vertical="top"/>
    </xf>
    <xf numFmtId="0" fontId="15" fillId="37" borderId="13" xfId="0" applyFont="1" applyFill="1" applyBorder="1"/>
    <xf numFmtId="0" fontId="15" fillId="37" borderId="13" xfId="0" applyFont="1" applyFill="1" applyBorder="1" applyAlignment="1">
      <alignment horizontal="right" vertical="top"/>
    </xf>
    <xf numFmtId="0" fontId="14" fillId="23" borderId="13" xfId="0" applyFont="1" applyFill="1" applyBorder="1"/>
    <xf numFmtId="0" fontId="18" fillId="23" borderId="17" xfId="0" applyFont="1" applyFill="1" applyBorder="1"/>
    <xf numFmtId="0" fontId="18" fillId="38" borderId="17" xfId="0" applyFont="1" applyFill="1" applyBorder="1"/>
    <xf numFmtId="164" fontId="13" fillId="21" borderId="13" xfId="0" applyNumberFormat="1" applyFont="1" applyFill="1" applyBorder="1" applyAlignment="1">
      <alignment horizontal="right" vertical="top"/>
    </xf>
    <xf numFmtId="49" fontId="13" fillId="19" borderId="13" xfId="0" applyNumberFormat="1" applyFont="1" applyFill="1" applyBorder="1" applyAlignment="1">
      <alignment horizontal="right" vertical="top"/>
    </xf>
    <xf numFmtId="0" fontId="14" fillId="24" borderId="17" xfId="0" applyFont="1" applyFill="1" applyBorder="1"/>
    <xf numFmtId="49" fontId="13" fillId="23" borderId="13" xfId="0" applyNumberFormat="1" applyFont="1" applyFill="1" applyBorder="1" applyAlignment="1">
      <alignment horizontal="right" vertical="top"/>
    </xf>
    <xf numFmtId="49" fontId="13" fillId="24" borderId="13" xfId="0" applyNumberFormat="1" applyFont="1" applyFill="1" applyBorder="1" applyAlignment="1">
      <alignment horizontal="right" vertical="top"/>
    </xf>
    <xf numFmtId="0" fontId="15" fillId="21" borderId="13" xfId="0" applyFont="1" applyFill="1" applyBorder="1" applyAlignment="1">
      <alignment horizontal="right" vertical="top" wrapText="1"/>
    </xf>
    <xf numFmtId="0" fontId="13" fillId="21" borderId="13" xfId="0" applyFont="1" applyFill="1" applyBorder="1" applyAlignment="1">
      <alignment horizontal="right" vertical="top" wrapText="1"/>
    </xf>
    <xf numFmtId="0" fontId="14" fillId="39" borderId="17" xfId="0" applyFont="1" applyFill="1" applyBorder="1"/>
    <xf numFmtId="0" fontId="15" fillId="40" borderId="13" xfId="0" applyFont="1" applyFill="1" applyBorder="1" applyAlignment="1">
      <alignment horizontal="center" vertical="top"/>
    </xf>
    <xf numFmtId="0" fontId="18" fillId="39" borderId="17" xfId="0" applyFont="1" applyFill="1" applyBorder="1" applyAlignment="1">
      <alignment horizontal="right" vertical="top"/>
    </xf>
    <xf numFmtId="0" fontId="18" fillId="39" borderId="17" xfId="0" applyFont="1" applyFill="1" applyBorder="1"/>
    <xf numFmtId="0" fontId="14" fillId="39" borderId="17" xfId="0" applyFont="1" applyFill="1" applyBorder="1" applyAlignment="1">
      <alignment horizontal="center" vertical="top"/>
    </xf>
    <xf numFmtId="0" fontId="15" fillId="0" borderId="13" xfId="0" applyFont="1" applyBorder="1" applyAlignment="1">
      <alignment vertical="center"/>
    </xf>
    <xf numFmtId="0" fontId="13" fillId="22" borderId="13" xfId="0" applyFont="1" applyFill="1" applyBorder="1" applyAlignment="1">
      <alignment wrapText="1"/>
    </xf>
    <xf numFmtId="0" fontId="15" fillId="22" borderId="13" xfId="0" applyFont="1" applyFill="1" applyBorder="1" applyAlignment="1">
      <alignment wrapText="1"/>
    </xf>
    <xf numFmtId="0" fontId="15" fillId="23" borderId="13" xfId="0" applyFont="1" applyFill="1" applyBorder="1" applyAlignment="1">
      <alignment vertical="top" wrapText="1"/>
    </xf>
    <xf numFmtId="0" fontId="13" fillId="40" borderId="13" xfId="0" applyFont="1" applyFill="1" applyBorder="1" applyAlignment="1">
      <alignment horizontal="center" vertical="top"/>
    </xf>
    <xf numFmtId="0" fontId="15" fillId="21" borderId="13" xfId="0" applyFont="1" applyFill="1" applyBorder="1" applyAlignment="1">
      <alignment horizontal="left" vertical="top" wrapText="1"/>
    </xf>
    <xf numFmtId="0" fontId="15" fillId="22" borderId="13" xfId="0" applyFont="1" applyFill="1" applyBorder="1" applyAlignment="1">
      <alignment horizontal="right" vertical="top"/>
    </xf>
    <xf numFmtId="0" fontId="15" fillId="21" borderId="0" xfId="0" applyFont="1" applyFill="1" applyAlignment="1">
      <alignment horizontal="left" vertical="top" wrapText="1"/>
    </xf>
    <xf numFmtId="0" fontId="18" fillId="39" borderId="17" xfId="0" applyFont="1" applyFill="1" applyBorder="1" applyAlignment="1">
      <alignment horizontal="center"/>
    </xf>
    <xf numFmtId="0" fontId="15" fillId="31" borderId="13" xfId="0" applyFont="1" applyFill="1" applyBorder="1" applyAlignment="1">
      <alignment wrapText="1"/>
    </xf>
    <xf numFmtId="0" fontId="15" fillId="41" borderId="13" xfId="0" applyFont="1" applyFill="1" applyBorder="1" applyAlignment="1">
      <alignment horizontal="center"/>
    </xf>
    <xf numFmtId="0" fontId="13" fillId="21" borderId="13" xfId="0" applyFont="1" applyFill="1" applyBorder="1" applyAlignment="1">
      <alignment horizontal="left" vertical="top" wrapText="1"/>
    </xf>
    <xf numFmtId="0" fontId="13" fillId="31" borderId="13" xfId="0" applyFont="1" applyFill="1" applyBorder="1" applyAlignment="1">
      <alignment wrapText="1"/>
    </xf>
    <xf numFmtId="0" fontId="16" fillId="24" borderId="14" xfId="0" applyFont="1" applyFill="1" applyBorder="1"/>
    <xf numFmtId="0" fontId="18" fillId="30" borderId="17" xfId="0" applyFont="1" applyFill="1" applyBorder="1"/>
    <xf numFmtId="0" fontId="15" fillId="0" borderId="13" xfId="0" applyFont="1" applyBorder="1" applyAlignment="1">
      <alignment vertical="center" wrapText="1"/>
    </xf>
    <xf numFmtId="0" fontId="13" fillId="19" borderId="13" xfId="0" applyFont="1" applyFill="1" applyBorder="1" applyAlignment="1">
      <alignment horizontal="left" vertical="top" wrapText="1"/>
    </xf>
    <xf numFmtId="0" fontId="15" fillId="22" borderId="13" xfId="0" applyFont="1" applyFill="1" applyBorder="1" applyAlignment="1">
      <alignment horizontal="center" vertical="top" wrapText="1"/>
    </xf>
    <xf numFmtId="0" fontId="13" fillId="0" borderId="15" xfId="0" applyFont="1" applyBorder="1" applyAlignment="1">
      <alignment vertical="center"/>
    </xf>
    <xf numFmtId="0" fontId="16" fillId="24" borderId="14" xfId="0" applyFont="1" applyFill="1" applyBorder="1" applyAlignment="1">
      <alignment vertical="top" wrapText="1"/>
    </xf>
    <xf numFmtId="0" fontId="15" fillId="23" borderId="13" xfId="0" applyFont="1" applyFill="1" applyBorder="1" applyAlignment="1">
      <alignment horizontal="center" vertical="top"/>
    </xf>
    <xf numFmtId="0" fontId="15" fillId="37" borderId="13" xfId="0" applyFont="1" applyFill="1" applyBorder="1" applyAlignment="1">
      <alignment vertical="top" wrapText="1"/>
    </xf>
    <xf numFmtId="0" fontId="15" fillId="37" borderId="13" xfId="0" applyFont="1" applyFill="1" applyBorder="1" applyAlignment="1">
      <alignment horizontal="center" vertical="top"/>
    </xf>
    <xf numFmtId="0" fontId="13" fillId="31" borderId="13" xfId="0" applyFont="1" applyFill="1" applyBorder="1" applyAlignment="1">
      <alignment horizontal="center" vertical="top"/>
    </xf>
    <xf numFmtId="0" fontId="15" fillId="19" borderId="13" xfId="0" applyFont="1" applyFill="1" applyBorder="1" applyAlignment="1">
      <alignment horizontal="center" vertical="top" wrapText="1"/>
    </xf>
    <xf numFmtId="164" fontId="13" fillId="19" borderId="13" xfId="0" applyNumberFormat="1" applyFont="1" applyFill="1" applyBorder="1" applyAlignment="1">
      <alignment horizontal="right" vertical="top"/>
    </xf>
    <xf numFmtId="0" fontId="18" fillId="21" borderId="13" xfId="0" applyFont="1" applyFill="1" applyBorder="1" applyAlignment="1">
      <alignment vertical="top" wrapText="1"/>
    </xf>
    <xf numFmtId="0" fontId="13" fillId="24" borderId="13" xfId="0" applyFont="1" applyFill="1" applyBorder="1"/>
    <xf numFmtId="0" fontId="13" fillId="24" borderId="17" xfId="0" applyFont="1" applyFill="1" applyBorder="1"/>
    <xf numFmtId="0" fontId="16" fillId="24" borderId="13" xfId="0" applyFont="1" applyFill="1" applyBorder="1" applyAlignment="1">
      <alignment wrapText="1"/>
    </xf>
    <xf numFmtId="0" fontId="13" fillId="0" borderId="19" xfId="0" applyFont="1" applyBorder="1"/>
    <xf numFmtId="0" fontId="18" fillId="0" borderId="13" xfId="0" applyFont="1" applyBorder="1" applyAlignment="1">
      <alignment horizontal="center" vertical="top"/>
    </xf>
    <xf numFmtId="0" fontId="18" fillId="20" borderId="13" xfId="0" applyFont="1" applyFill="1" applyBorder="1" applyAlignment="1">
      <alignment horizontal="center" vertical="top"/>
    </xf>
    <xf numFmtId="0" fontId="18" fillId="19" borderId="13" xfId="0" applyFont="1" applyFill="1" applyBorder="1" applyAlignment="1">
      <alignment horizontal="center" vertical="top"/>
    </xf>
    <xf numFmtId="0" fontId="14" fillId="19" borderId="13" xfId="0" applyFont="1" applyFill="1" applyBorder="1" applyAlignment="1">
      <alignment horizontal="center" vertical="top"/>
    </xf>
    <xf numFmtId="0" fontId="15" fillId="21" borderId="13" xfId="0" applyFont="1" applyFill="1" applyBorder="1" applyAlignment="1">
      <alignment horizontal="center" vertical="top"/>
    </xf>
    <xf numFmtId="0" fontId="18" fillId="42" borderId="13" xfId="0" applyFont="1" applyFill="1" applyBorder="1" applyAlignment="1">
      <alignment horizontal="center" vertical="top"/>
    </xf>
    <xf numFmtId="16" fontId="13" fillId="21" borderId="13" xfId="0" applyNumberFormat="1" applyFont="1" applyFill="1" applyBorder="1" applyAlignment="1">
      <alignment horizontal="right" vertical="top"/>
    </xf>
    <xf numFmtId="0" fontId="14" fillId="0" borderId="13" xfId="0" applyFont="1" applyBorder="1" applyAlignment="1">
      <alignment horizontal="center" vertical="top"/>
    </xf>
    <xf numFmtId="0" fontId="13" fillId="21" borderId="13" xfId="0" applyFont="1" applyFill="1" applyBorder="1" applyAlignment="1">
      <alignment horizontal="center" vertical="top"/>
    </xf>
    <xf numFmtId="2" fontId="13" fillId="21" borderId="13" xfId="0" applyNumberFormat="1" applyFont="1" applyFill="1" applyBorder="1" applyAlignment="1">
      <alignment vertical="top" wrapText="1"/>
    </xf>
    <xf numFmtId="0" fontId="13" fillId="31" borderId="14" xfId="0" applyFont="1" applyFill="1" applyBorder="1"/>
    <xf numFmtId="0" fontId="13" fillId="31" borderId="20" xfId="0" applyFont="1" applyFill="1" applyBorder="1"/>
    <xf numFmtId="0" fontId="14" fillId="0" borderId="14" xfId="0" applyFont="1" applyBorder="1" applyAlignment="1">
      <alignment horizontal="center" vertical="top"/>
    </xf>
    <xf numFmtId="0" fontId="18" fillId="23" borderId="17" xfId="0" applyFont="1" applyFill="1" applyBorder="1" applyAlignment="1">
      <alignment horizontal="center" vertical="top"/>
    </xf>
    <xf numFmtId="0" fontId="18" fillId="23" borderId="13" xfId="0" applyFont="1" applyFill="1" applyBorder="1" applyAlignment="1">
      <alignment horizontal="center" vertical="top"/>
    </xf>
    <xf numFmtId="0" fontId="18" fillId="19" borderId="17" xfId="0" applyFont="1" applyFill="1" applyBorder="1" applyAlignment="1">
      <alignment horizontal="center" vertical="top"/>
    </xf>
    <xf numFmtId="0" fontId="18" fillId="0" borderId="17" xfId="0" applyFont="1" applyBorder="1" applyAlignment="1">
      <alignment horizontal="center" vertical="top"/>
    </xf>
    <xf numFmtId="0" fontId="18" fillId="23" borderId="19" xfId="0" applyFont="1" applyFill="1" applyBorder="1" applyAlignment="1">
      <alignment horizontal="center" vertical="top"/>
    </xf>
    <xf numFmtId="0" fontId="14" fillId="23" borderId="17" xfId="0" applyFont="1" applyFill="1" applyBorder="1" applyAlignment="1">
      <alignment horizontal="center" vertical="top"/>
    </xf>
    <xf numFmtId="0" fontId="14" fillId="23" borderId="19" xfId="0" applyFont="1" applyFill="1" applyBorder="1" applyAlignment="1">
      <alignment horizontal="center" vertical="top"/>
    </xf>
    <xf numFmtId="0" fontId="18" fillId="19" borderId="19" xfId="0" applyFont="1" applyFill="1" applyBorder="1" applyAlignment="1">
      <alignment horizontal="center" vertical="top"/>
    </xf>
    <xf numFmtId="0" fontId="14" fillId="0" borderId="17" xfId="0" applyFont="1" applyBorder="1" applyAlignment="1">
      <alignment horizontal="center" vertical="top"/>
    </xf>
    <xf numFmtId="0" fontId="14" fillId="0" borderId="19" xfId="0" applyFont="1" applyBorder="1" applyAlignment="1">
      <alignment horizontal="center" vertical="top"/>
    </xf>
    <xf numFmtId="0" fontId="18" fillId="0" borderId="19" xfId="0" applyFont="1" applyBorder="1" applyAlignment="1">
      <alignment horizontal="center" vertical="top"/>
    </xf>
    <xf numFmtId="0" fontId="14" fillId="19" borderId="19" xfId="0" applyFont="1" applyFill="1" applyBorder="1" applyAlignment="1">
      <alignment horizontal="center" vertical="top"/>
    </xf>
    <xf numFmtId="0" fontId="14" fillId="19" borderId="17" xfId="0" applyFont="1" applyFill="1" applyBorder="1" applyAlignment="1">
      <alignment horizontal="center" vertical="top"/>
    </xf>
    <xf numFmtId="0" fontId="13" fillId="24" borderId="0" xfId="0" applyFont="1" applyFill="1"/>
    <xf numFmtId="0" fontId="14" fillId="24" borderId="0" xfId="0" applyFont="1" applyFill="1"/>
    <xf numFmtId="0" fontId="15" fillId="31" borderId="13" xfId="0" applyFont="1" applyFill="1" applyBorder="1" applyAlignment="1">
      <alignment horizontal="center" vertical="center"/>
    </xf>
    <xf numFmtId="0" fontId="15" fillId="31" borderId="13" xfId="0" applyFont="1" applyFill="1" applyBorder="1" applyAlignment="1">
      <alignment horizontal="center" vertical="center" wrapText="1"/>
    </xf>
    <xf numFmtId="0" fontId="15" fillId="33" borderId="13" xfId="0" applyFont="1" applyFill="1" applyBorder="1" applyAlignment="1">
      <alignment horizontal="center" vertical="center"/>
    </xf>
    <xf numFmtId="0" fontId="15" fillId="34" borderId="13" xfId="0" applyFont="1" applyFill="1" applyBorder="1" applyAlignment="1">
      <alignment horizontal="center" vertical="center" wrapText="1"/>
    </xf>
    <xf numFmtId="0" fontId="15" fillId="35" borderId="13" xfId="0" applyFont="1" applyFill="1" applyBorder="1" applyAlignment="1">
      <alignment horizontal="center" vertical="center"/>
    </xf>
    <xf numFmtId="0" fontId="15" fillId="41" borderId="13" xfId="0" applyFont="1" applyFill="1" applyBorder="1" applyAlignment="1">
      <alignment horizontal="center" vertical="center"/>
    </xf>
    <xf numFmtId="0" fontId="13" fillId="0" borderId="13" xfId="0" applyFont="1" applyBorder="1" applyAlignment="1">
      <alignment horizontal="center" vertical="center"/>
    </xf>
    <xf numFmtId="0" fontId="16" fillId="24" borderId="13" xfId="0" applyFont="1" applyFill="1" applyBorder="1" applyAlignment="1">
      <alignment horizontal="center" vertical="center" wrapText="1"/>
    </xf>
    <xf numFmtId="0" fontId="20" fillId="0" borderId="13" xfId="0" applyFont="1" applyBorder="1" applyAlignment="1">
      <alignment horizontal="center" vertical="center" wrapText="1"/>
    </xf>
    <xf numFmtId="0" fontId="15" fillId="24" borderId="13" xfId="0" applyFont="1" applyFill="1" applyBorder="1" applyAlignment="1">
      <alignment horizontal="center" vertical="center" wrapText="1"/>
    </xf>
    <xf numFmtId="0" fontId="15" fillId="25" borderId="13" xfId="0" applyFont="1" applyFill="1" applyBorder="1" applyAlignment="1">
      <alignment horizontal="center" vertical="center" wrapText="1"/>
    </xf>
    <xf numFmtId="0" fontId="15" fillId="26" borderId="13" xfId="0" applyFont="1" applyFill="1" applyBorder="1" applyAlignment="1">
      <alignment horizontal="center" vertical="center"/>
    </xf>
    <xf numFmtId="0" fontId="15" fillId="26" borderId="13" xfId="0" applyFont="1" applyFill="1" applyBorder="1" applyAlignment="1">
      <alignment horizontal="center" vertical="center" wrapText="1"/>
    </xf>
    <xf numFmtId="0" fontId="18" fillId="27" borderId="13" xfId="0" applyFont="1" applyFill="1" applyBorder="1" applyAlignment="1">
      <alignment horizontal="center" vertical="center" wrapText="1"/>
    </xf>
    <xf numFmtId="0" fontId="18" fillId="42" borderId="13" xfId="0" applyFont="1" applyFill="1" applyBorder="1" applyAlignment="1">
      <alignment horizontal="center" vertical="center"/>
    </xf>
    <xf numFmtId="0" fontId="13" fillId="19" borderId="13" xfId="0" applyFont="1" applyFill="1" applyBorder="1" applyAlignment="1">
      <alignment horizontal="center" vertical="center" wrapText="1"/>
    </xf>
    <xf numFmtId="0" fontId="15" fillId="19" borderId="13" xfId="0" applyFont="1" applyFill="1" applyBorder="1" applyAlignment="1">
      <alignment horizontal="center" vertical="center" wrapText="1"/>
    </xf>
    <xf numFmtId="0" fontId="18" fillId="42" borderId="13" xfId="0" applyFont="1" applyFill="1" applyBorder="1" applyAlignment="1">
      <alignment horizontal="center" vertical="center" wrapText="1"/>
    </xf>
    <xf numFmtId="0" fontId="14" fillId="19" borderId="13" xfId="0" applyFont="1" applyFill="1" applyBorder="1" applyAlignment="1">
      <alignment horizontal="center" vertical="center"/>
    </xf>
    <xf numFmtId="0" fontId="14" fillId="20" borderId="13" xfId="0" applyFont="1" applyFill="1" applyBorder="1" applyAlignment="1">
      <alignment horizontal="center" vertical="center"/>
    </xf>
    <xf numFmtId="0" fontId="13" fillId="23" borderId="13" xfId="0" applyFont="1" applyFill="1" applyBorder="1" applyAlignment="1">
      <alignment horizontal="center" vertical="center" wrapText="1"/>
    </xf>
    <xf numFmtId="0" fontId="14" fillId="23" borderId="13" xfId="0" applyFont="1" applyFill="1" applyBorder="1" applyAlignment="1">
      <alignment horizontal="center" vertical="center"/>
    </xf>
    <xf numFmtId="0" fontId="13" fillId="21" borderId="13" xfId="0" applyFont="1" applyFill="1" applyBorder="1" applyAlignment="1">
      <alignment horizontal="center" vertical="center" wrapText="1"/>
    </xf>
    <xf numFmtId="0" fontId="13" fillId="22" borderId="13" xfId="0" applyFont="1" applyFill="1" applyBorder="1" applyAlignment="1">
      <alignment horizontal="center" vertical="center"/>
    </xf>
    <xf numFmtId="0" fontId="13" fillId="28" borderId="13" xfId="0" applyFont="1" applyFill="1" applyBorder="1" applyAlignment="1">
      <alignment horizontal="center" vertical="center"/>
    </xf>
    <xf numFmtId="0" fontId="15" fillId="23" borderId="13" xfId="0" applyFont="1" applyFill="1" applyBorder="1" applyAlignment="1">
      <alignment horizontal="center" vertical="center" wrapText="1"/>
    </xf>
    <xf numFmtId="0" fontId="18" fillId="23" borderId="13" xfId="0" applyFont="1" applyFill="1" applyBorder="1" applyAlignment="1">
      <alignment horizontal="center" vertical="center"/>
    </xf>
    <xf numFmtId="0" fontId="18" fillId="20" borderId="13" xfId="0" applyFont="1" applyFill="1" applyBorder="1" applyAlignment="1">
      <alignment horizontal="center" vertical="center"/>
    </xf>
    <xf numFmtId="2" fontId="13" fillId="36" borderId="13" xfId="0" applyNumberFormat="1" applyFont="1" applyFill="1" applyBorder="1" applyAlignment="1">
      <alignment horizontal="center" vertical="center" wrapText="1"/>
    </xf>
    <xf numFmtId="0" fontId="13" fillId="36" borderId="13" xfId="0" applyFont="1" applyFill="1" applyBorder="1" applyAlignment="1">
      <alignment horizontal="center" vertical="center"/>
    </xf>
    <xf numFmtId="0" fontId="14" fillId="36" borderId="13" xfId="0" applyFont="1" applyFill="1" applyBorder="1" applyAlignment="1">
      <alignment horizontal="center" vertical="center"/>
    </xf>
    <xf numFmtId="0" fontId="13" fillId="36" borderId="13" xfId="0" applyFont="1" applyFill="1" applyBorder="1" applyAlignment="1">
      <alignment horizontal="center" vertical="center" wrapText="1"/>
    </xf>
    <xf numFmtId="2" fontId="13" fillId="19" borderId="13" xfId="0" applyNumberFormat="1" applyFont="1" applyFill="1" applyBorder="1" applyAlignment="1">
      <alignment horizontal="center" vertical="center" wrapText="1"/>
    </xf>
    <xf numFmtId="0" fontId="18" fillId="19" borderId="13" xfId="0" applyFont="1" applyFill="1" applyBorder="1" applyAlignment="1">
      <alignment horizontal="center" vertical="center"/>
    </xf>
    <xf numFmtId="0" fontId="18" fillId="29" borderId="13" xfId="0" applyFont="1" applyFill="1" applyBorder="1" applyAlignment="1">
      <alignment horizontal="center" vertical="center"/>
    </xf>
    <xf numFmtId="0" fontId="12" fillId="21" borderId="13" xfId="0" applyFont="1" applyFill="1" applyBorder="1" applyAlignment="1">
      <alignment vertical="top" wrapText="1"/>
    </xf>
    <xf numFmtId="0" fontId="13" fillId="0" borderId="13" xfId="0" applyFont="1" applyBorder="1" applyAlignment="1">
      <alignment horizontal="center" vertical="center" wrapText="1"/>
    </xf>
    <xf numFmtId="0" fontId="18" fillId="32" borderId="13" xfId="0" applyFont="1" applyFill="1" applyBorder="1" applyAlignment="1">
      <alignment horizontal="center" vertical="center"/>
    </xf>
    <xf numFmtId="0" fontId="13" fillId="0" borderId="20" xfId="0" applyFont="1" applyBorder="1" applyAlignment="1">
      <alignment horizontal="center" vertical="center"/>
    </xf>
    <xf numFmtId="0" fontId="13" fillId="0" borderId="19" xfId="0" applyFont="1" applyBorder="1" applyAlignment="1">
      <alignment horizontal="center" vertical="center"/>
    </xf>
    <xf numFmtId="0" fontId="15" fillId="21" borderId="13" xfId="0" applyFont="1" applyFill="1" applyBorder="1" applyAlignment="1">
      <alignment horizontal="center" vertical="center"/>
    </xf>
    <xf numFmtId="0" fontId="13" fillId="43" borderId="13" xfId="0" applyFont="1" applyFill="1" applyBorder="1" applyAlignment="1">
      <alignment horizontal="center" vertical="top"/>
    </xf>
    <xf numFmtId="0" fontId="13" fillId="44" borderId="13" xfId="0" applyFont="1" applyFill="1" applyBorder="1" applyAlignment="1">
      <alignment horizontal="center" vertical="top"/>
    </xf>
    <xf numFmtId="0" fontId="13" fillId="45" borderId="13" xfId="0" applyFont="1" applyFill="1" applyBorder="1" applyAlignment="1">
      <alignment horizontal="center" vertical="top"/>
    </xf>
    <xf numFmtId="0" fontId="15" fillId="44" borderId="13" xfId="0" applyFont="1" applyFill="1" applyBorder="1" applyAlignment="1">
      <alignment horizontal="center" vertical="top"/>
    </xf>
    <xf numFmtId="0" fontId="15" fillId="43" borderId="13" xfId="0" applyFont="1" applyFill="1" applyBorder="1" applyAlignment="1">
      <alignment horizontal="center" vertical="top"/>
    </xf>
    <xf numFmtId="0" fontId="15" fillId="45" borderId="13" xfId="0" applyFont="1" applyFill="1" applyBorder="1" applyAlignment="1">
      <alignment horizontal="center" vertical="top"/>
    </xf>
    <xf numFmtId="0" fontId="15" fillId="46" borderId="13" xfId="0" applyFont="1" applyFill="1" applyBorder="1" applyAlignment="1">
      <alignment horizontal="center" vertical="top"/>
    </xf>
    <xf numFmtId="0" fontId="13" fillId="47" borderId="13" xfId="0" applyFont="1" applyFill="1" applyBorder="1" applyAlignment="1">
      <alignment horizontal="center" vertical="top"/>
    </xf>
    <xf numFmtId="0" fontId="13" fillId="48" borderId="13" xfId="0" applyFont="1" applyFill="1" applyBorder="1" applyAlignment="1">
      <alignment horizontal="center" vertical="top"/>
    </xf>
    <xf numFmtId="0" fontId="21" fillId="43" borderId="13" xfId="0" applyFont="1" applyFill="1" applyBorder="1" applyAlignment="1">
      <alignment horizontal="center" vertical="top"/>
    </xf>
    <xf numFmtId="0" fontId="21" fillId="45" borderId="13" xfId="0" applyFont="1" applyFill="1" applyBorder="1" applyAlignment="1">
      <alignment horizontal="center" vertical="top"/>
    </xf>
    <xf numFmtId="0" fontId="21" fillId="44" borderId="13" xfId="0" applyFont="1" applyFill="1" applyBorder="1" applyAlignment="1">
      <alignment horizontal="center" vertical="top"/>
    </xf>
    <xf numFmtId="2" fontId="13" fillId="44" borderId="13" xfId="0" applyNumberFormat="1" applyFont="1" applyFill="1" applyBorder="1" applyAlignment="1">
      <alignment horizontal="right" vertical="top"/>
    </xf>
    <xf numFmtId="0" fontId="13" fillId="44" borderId="13" xfId="0" applyFont="1" applyFill="1" applyBorder="1" applyAlignment="1">
      <alignment horizontal="right" vertical="top"/>
    </xf>
    <xf numFmtId="0" fontId="22" fillId="0" borderId="13" xfId="0" applyFont="1" applyBorder="1"/>
    <xf numFmtId="0" fontId="18" fillId="7" borderId="13" xfId="0" applyFont="1" applyFill="1" applyBorder="1" applyAlignment="1">
      <alignment horizontal="center" vertical="top"/>
    </xf>
    <xf numFmtId="0" fontId="14" fillId="0" borderId="13" xfId="0" applyFont="1" applyBorder="1" applyAlignment="1">
      <alignment horizontal="center" vertical="center" wrapText="1"/>
    </xf>
    <xf numFmtId="0" fontId="13" fillId="44" borderId="13" xfId="0" applyFont="1" applyFill="1" applyBorder="1" applyAlignment="1">
      <alignment horizontal="center" vertical="center"/>
    </xf>
    <xf numFmtId="0" fontId="13" fillId="0" borderId="13" xfId="0" applyFont="1" applyBorder="1" applyAlignment="1">
      <alignment horizontal="center" vertical="top" wrapText="1"/>
    </xf>
    <xf numFmtId="0" fontId="15" fillId="50" borderId="13" xfId="0" applyFont="1" applyFill="1" applyBorder="1" applyAlignment="1">
      <alignment horizontal="center" vertical="top" wrapText="1"/>
    </xf>
    <xf numFmtId="0" fontId="14" fillId="51" borderId="13" xfId="0" applyFont="1" applyFill="1" applyBorder="1" applyAlignment="1">
      <alignment horizontal="center" vertical="top"/>
    </xf>
    <xf numFmtId="0" fontId="13" fillId="52" borderId="13" xfId="0" applyFont="1" applyFill="1" applyBorder="1" applyAlignment="1">
      <alignment horizontal="center" vertical="top" wrapText="1"/>
    </xf>
    <xf numFmtId="0" fontId="13" fillId="50" borderId="13" xfId="0" applyFont="1" applyFill="1" applyBorder="1" applyAlignment="1">
      <alignment horizontal="center" vertical="center" wrapText="1"/>
    </xf>
    <xf numFmtId="0" fontId="13" fillId="53" borderId="13" xfId="0" applyFont="1" applyFill="1" applyBorder="1" applyAlignment="1">
      <alignment horizontal="center" vertical="center" wrapText="1"/>
    </xf>
    <xf numFmtId="0" fontId="15" fillId="50" borderId="13" xfId="0" applyFont="1" applyFill="1" applyBorder="1" applyAlignment="1">
      <alignment horizontal="center" vertical="top"/>
    </xf>
    <xf numFmtId="0" fontId="15" fillId="49" borderId="13" xfId="0" applyFont="1" applyFill="1" applyBorder="1" applyAlignment="1">
      <alignment horizontal="center" vertical="top"/>
    </xf>
    <xf numFmtId="0" fontId="13" fillId="18" borderId="13" xfId="0" applyFont="1" applyFill="1" applyBorder="1" applyAlignment="1">
      <alignment horizontal="center" vertical="top"/>
    </xf>
    <xf numFmtId="0" fontId="13" fillId="54" borderId="13" xfId="0" applyFont="1" applyFill="1" applyBorder="1" applyAlignment="1">
      <alignment horizontal="center" vertical="top"/>
    </xf>
    <xf numFmtId="0" fontId="15" fillId="52" borderId="13" xfId="0" applyFont="1" applyFill="1" applyBorder="1" applyAlignment="1">
      <alignment horizontal="center" vertical="top"/>
    </xf>
    <xf numFmtId="0" fontId="13" fillId="53" borderId="13" xfId="0" applyFont="1" applyFill="1" applyBorder="1" applyAlignment="1">
      <alignment horizontal="center" vertical="top"/>
    </xf>
    <xf numFmtId="0" fontId="13" fillId="52" borderId="13" xfId="0" applyFont="1" applyFill="1" applyBorder="1" applyAlignment="1">
      <alignment horizontal="center" vertical="top"/>
    </xf>
    <xf numFmtId="0" fontId="13" fillId="50" borderId="13" xfId="0" applyFont="1" applyFill="1" applyBorder="1" applyAlignment="1">
      <alignment horizontal="center" vertical="center"/>
    </xf>
    <xf numFmtId="0" fontId="13" fillId="53" borderId="13" xfId="0" applyFont="1" applyFill="1" applyBorder="1" applyAlignment="1">
      <alignment horizontal="center" vertical="center"/>
    </xf>
    <xf numFmtId="0" fontId="14" fillId="55" borderId="17" xfId="0" applyFont="1" applyFill="1" applyBorder="1"/>
    <xf numFmtId="49" fontId="13" fillId="56" borderId="13" xfId="0" applyNumberFormat="1" applyFont="1" applyFill="1" applyBorder="1" applyAlignment="1">
      <alignment horizontal="right"/>
    </xf>
    <xf numFmtId="0" fontId="19" fillId="56" borderId="13" xfId="0" applyFont="1" applyFill="1" applyBorder="1" applyAlignment="1">
      <alignment vertical="center" wrapText="1"/>
    </xf>
    <xf numFmtId="0" fontId="13" fillId="56" borderId="13" xfId="0" applyFont="1" applyFill="1" applyBorder="1" applyAlignment="1">
      <alignment horizontal="center"/>
    </xf>
    <xf numFmtId="0" fontId="14" fillId="54" borderId="17" xfId="0" applyFont="1" applyFill="1" applyBorder="1"/>
    <xf numFmtId="0" fontId="13" fillId="53" borderId="13" xfId="0" applyFont="1" applyFill="1" applyBorder="1" applyAlignment="1">
      <alignment horizontal="center" vertical="top" wrapText="1"/>
    </xf>
    <xf numFmtId="0" fontId="15" fillId="52" borderId="13" xfId="0" applyFont="1" applyFill="1" applyBorder="1" applyAlignment="1">
      <alignment horizontal="center" vertical="top" wrapText="1"/>
    </xf>
    <xf numFmtId="0" fontId="13" fillId="57" borderId="13" xfId="0" applyFont="1" applyFill="1" applyBorder="1" applyAlignment="1">
      <alignment horizontal="center" vertical="top" wrapText="1"/>
    </xf>
    <xf numFmtId="0" fontId="13" fillId="58" borderId="13" xfId="0" applyFont="1" applyFill="1" applyBorder="1" applyAlignment="1">
      <alignment horizontal="center" vertical="top" wrapText="1"/>
    </xf>
    <xf numFmtId="0" fontId="15" fillId="59" borderId="13" xfId="0" applyFont="1" applyFill="1" applyBorder="1" applyAlignment="1">
      <alignment horizontal="center" vertical="top" wrapText="1"/>
    </xf>
    <xf numFmtId="0" fontId="15" fillId="49" borderId="13" xfId="0" applyFont="1" applyFill="1" applyBorder="1" applyAlignment="1">
      <alignment horizontal="center" vertical="top" wrapText="1"/>
    </xf>
    <xf numFmtId="0" fontId="13" fillId="17" borderId="13" xfId="0" applyFont="1" applyFill="1" applyBorder="1" applyAlignment="1">
      <alignment horizontal="center" vertical="top" wrapText="1"/>
    </xf>
    <xf numFmtId="0" fontId="13" fillId="18" borderId="13" xfId="0" applyFont="1" applyFill="1" applyBorder="1" applyAlignment="1">
      <alignment horizontal="center" vertical="top" wrapText="1"/>
    </xf>
    <xf numFmtId="0" fontId="13" fillId="18" borderId="14" xfId="0" applyFont="1" applyFill="1" applyBorder="1"/>
    <xf numFmtId="0" fontId="22" fillId="18" borderId="13" xfId="0" applyFont="1" applyFill="1" applyBorder="1"/>
    <xf numFmtId="0" fontId="13" fillId="17" borderId="14" xfId="0" applyFont="1" applyFill="1" applyBorder="1"/>
    <xf numFmtId="0" fontId="13" fillId="49" borderId="13" xfId="0" applyFont="1" applyFill="1" applyBorder="1" applyAlignment="1">
      <alignment horizontal="center" vertical="center" wrapText="1"/>
    </xf>
    <xf numFmtId="0" fontId="13" fillId="17" borderId="13" xfId="0" applyFont="1" applyFill="1" applyBorder="1" applyAlignment="1">
      <alignment horizontal="center" vertical="center"/>
    </xf>
    <xf numFmtId="0" fontId="13" fillId="49" borderId="13" xfId="0" applyFont="1" applyFill="1" applyBorder="1" applyAlignment="1">
      <alignment horizontal="center" vertical="center"/>
    </xf>
    <xf numFmtId="0" fontId="13" fillId="18" borderId="13" xfId="0" applyFont="1" applyFill="1" applyBorder="1" applyAlignment="1">
      <alignment horizontal="center" vertical="center"/>
    </xf>
    <xf numFmtId="0" fontId="13" fillId="18" borderId="13" xfId="0" applyFont="1" applyFill="1" applyBorder="1" applyAlignment="1">
      <alignment horizontal="center" vertical="center" wrapText="1"/>
    </xf>
    <xf numFmtId="0" fontId="16" fillId="24" borderId="15" xfId="0" applyFont="1" applyFill="1" applyBorder="1"/>
    <xf numFmtId="0" fontId="17" fillId="0" borderId="16" xfId="0" applyFont="1" applyBorder="1"/>
    <xf numFmtId="0" fontId="17" fillId="0" borderId="14" xfId="0" applyFont="1" applyBorder="1"/>
    <xf numFmtId="0" fontId="16" fillId="24" borderId="15" xfId="0" applyFont="1" applyFill="1" applyBorder="1" applyAlignment="1">
      <alignment horizontal="center" vertical="center"/>
    </xf>
    <xf numFmtId="0" fontId="1" fillId="4" borderId="7" xfId="0" applyFont="1" applyFill="1" applyBorder="1" applyAlignment="1">
      <alignment horizontal="center"/>
    </xf>
    <xf numFmtId="0" fontId="1" fillId="4" borderId="8" xfId="0" applyFont="1" applyFill="1" applyBorder="1" applyAlignment="1">
      <alignment horizontal="center"/>
    </xf>
    <xf numFmtId="0" fontId="1" fillId="4" borderId="9" xfId="0" applyFont="1" applyFill="1" applyBorder="1" applyAlignment="1">
      <alignment horizontal="center"/>
    </xf>
    <xf numFmtId="0" fontId="1" fillId="14" borderId="2" xfId="0" applyFont="1" applyFill="1" applyBorder="1" applyAlignment="1">
      <alignment horizontal="left" wrapText="1"/>
    </xf>
    <xf numFmtId="0" fontId="1" fillId="14" borderId="3" xfId="0" applyFont="1" applyFill="1" applyBorder="1" applyAlignment="1">
      <alignment horizontal="left" wrapText="1"/>
    </xf>
    <xf numFmtId="0" fontId="1" fillId="14" borderId="4" xfId="0" applyFont="1" applyFill="1" applyBorder="1" applyAlignment="1">
      <alignment horizontal="left" wrapText="1"/>
    </xf>
    <xf numFmtId="0" fontId="0" fillId="15" borderId="1" xfId="0" applyFill="1" applyBorder="1" applyAlignment="1">
      <alignment horizontal="center" wrapText="1"/>
    </xf>
    <xf numFmtId="0" fontId="0" fillId="14" borderId="2" xfId="0" applyFill="1" applyBorder="1" applyAlignment="1">
      <alignment horizontal="left" wrapText="1"/>
    </xf>
  </cellXfs>
  <cellStyles count="2">
    <cellStyle name="Hyperlink" xfId="1" builtinId="8"/>
    <cellStyle name="Normal" xfId="0" builtinId="0"/>
  </cellStyles>
  <dxfs count="165">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262626"/>
          <bgColor rgb="FF262626"/>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bgColor theme="3" tint="0.59996337778862885"/>
        </patternFill>
      </fill>
    </dxf>
    <dxf>
      <fill>
        <patternFill>
          <bgColor theme="3" tint="0.59996337778862885"/>
        </patternFill>
      </fill>
    </dxf>
    <dxf>
      <fill>
        <patternFill patternType="solid">
          <fgColor rgb="FF8DB3E2"/>
          <bgColor rgb="FF8DB3E2"/>
        </patternFill>
      </fill>
    </dxf>
    <dxf>
      <fill>
        <patternFill patternType="solid">
          <fgColor rgb="FF8DB3E2"/>
          <bgColor rgb="FF8DB3E2"/>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bgColor theme="3" tint="0.59996337778862885"/>
        </patternFill>
      </fill>
    </dxf>
    <dxf>
      <fill>
        <patternFill>
          <bgColor theme="3" tint="0.59996337778862885"/>
        </patternFill>
      </fill>
    </dxf>
    <dxf>
      <fill>
        <patternFill>
          <bgColor theme="3" tint="0.59996337778862885"/>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bgColor theme="2"/>
        </patternFill>
      </fill>
    </dxf>
    <dxf>
      <fill>
        <patternFill patternType="solid">
          <fgColor rgb="FF262626"/>
          <bgColor rgb="FF262626"/>
        </patternFill>
      </fill>
    </dxf>
    <dxf>
      <fill>
        <patternFill>
          <bgColor theme="3" tint="0.59996337778862885"/>
        </patternFill>
      </fill>
    </dxf>
    <dxf>
      <fill>
        <patternFill>
          <bgColor theme="3" tint="0.59996337778862885"/>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bgColor theme="2"/>
        </patternFill>
      </fill>
    </dxf>
    <dxf>
      <fill>
        <patternFill patternType="solid">
          <fgColor rgb="FF262626"/>
          <bgColor rgb="FF262626"/>
        </patternFill>
      </fill>
    </dxf>
    <dxf>
      <fill>
        <patternFill>
          <bgColor theme="3" tint="0.59996337778862885"/>
        </patternFill>
      </fill>
    </dxf>
    <dxf>
      <fill>
        <patternFill>
          <bgColor theme="3" tint="0.59996337778862885"/>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bgColor theme="2"/>
        </patternFill>
      </fill>
    </dxf>
    <dxf>
      <fill>
        <patternFill patternType="solid">
          <fgColor rgb="FF262626"/>
          <bgColor rgb="FF262626"/>
        </patternFill>
      </fill>
    </dxf>
    <dxf>
      <fill>
        <patternFill patternType="solid">
          <fgColor rgb="FF262626"/>
          <bgColor rgb="FF262626"/>
        </patternFill>
      </fill>
    </dxf>
    <dxf>
      <fill>
        <patternFill>
          <bgColor theme="8" tint="0.39994506668294322"/>
        </patternFill>
      </fill>
    </dxf>
    <dxf>
      <fill>
        <patternFill>
          <bgColor theme="8" tint="0.39994506668294322"/>
        </patternFill>
      </fill>
    </dxf>
    <dxf>
      <fill>
        <patternFill>
          <bgColor theme="8" tint="0.79998168889431442"/>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262626"/>
          <bgColor rgb="FF262626"/>
        </patternFill>
      </fill>
    </dxf>
    <dxf>
      <fill>
        <patternFill patternType="solid">
          <fgColor rgb="FF92CDDC"/>
          <bgColor rgb="FF92CDDC"/>
        </patternFill>
      </fill>
    </dxf>
    <dxf>
      <fill>
        <patternFill patternType="solid">
          <fgColor rgb="FF92CDDC"/>
          <bgColor rgb="FF92CDDC"/>
        </patternFill>
      </fill>
    </dxf>
    <dxf>
      <fill>
        <patternFill patternType="solid">
          <fgColor rgb="FFDAEEF3"/>
          <bgColor rgb="FFDAEEF3"/>
        </patternFill>
      </fill>
    </dxf>
    <dxf>
      <fill>
        <patternFill patternType="solid">
          <fgColor rgb="FF262626"/>
          <bgColor rgb="FF262626"/>
        </patternFill>
      </fill>
    </dxf>
    <dxf>
      <alignment horizontal="left" vertical="top" textRotation="0" wrapText="1" indent="0" justifyLastLine="0" shrinkToFit="0" readingOrder="0"/>
    </dxf>
    <dxf>
      <alignment horizontal="left" vertical="top" textRotation="0" indent="0" justifyLastLine="0" shrinkToFit="0" readingOrder="0"/>
    </dxf>
    <dxf>
      <alignment horizontal="left" vertical="top" textRotation="0"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b/>
        <i val="0"/>
        <strike val="0"/>
        <condense val="0"/>
        <extend val="0"/>
        <outline val="0"/>
        <shadow val="0"/>
        <u val="none"/>
        <vertAlign val="baseline"/>
        <sz val="12"/>
        <color theme="1"/>
        <name val="Calibri"/>
        <family val="2"/>
        <scheme val="minor"/>
      </font>
      <alignment horizontal="general" vertical="bottom" textRotation="0" wrapText="1" indent="0" justifyLastLine="0" shrinkToFit="0" readingOrder="0"/>
    </dxf>
  </dxfs>
  <tableStyles count="0" defaultTableStyle="TableStyleMedium2" defaultPivotStyle="PivotStyleLight16"/>
  <colors>
    <mruColors>
      <color rgb="FFFFD9FF"/>
      <color rgb="FFFFFF00"/>
      <color rgb="FFF0CE22"/>
      <color rgb="FFFFB115"/>
      <color rgb="FFFF99FF"/>
      <color rgb="FFFF66FF"/>
      <color rgb="FFF6E072"/>
      <color rgb="FFFCF4CC"/>
      <color rgb="FF99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D749EE8-2156-4654-ACF6-1CD88F28197C}" name="Table2" displayName="Table2" ref="A6:A18" totalsRowShown="0" headerRowDxfId="164" dataDxfId="163">
  <tableColumns count="1">
    <tableColumn id="1" xr3:uid="{BA3F21B0-805B-4DF2-BBCB-5F79EEF47A9B}" name="Cómo rellenar este formulario (Haga clic en Ver &gt; Nueva ventana para ver el formulario mientras lee estas instrucciones)" dataDxfId="162"/>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B0774AE-9DFF-4A1A-887E-1816C3D8FC58}" name="Table3" displayName="Table3" ref="A2:B5" totalsRowShown="0" dataDxfId="161">
  <autoFilter ref="A2:B5" xr:uid="{2E9F5818-A2E9-4E84-9E70-8B6F277B502A}"/>
  <tableColumns count="2">
    <tableColumn id="1" xr3:uid="{D014FF4C-845F-4149-9906-2BD5BF347F87}" name="Numero" dataDxfId="160"/>
    <tableColumn id="2" xr3:uid="{F1D90DB8-D51F-455D-B8F0-E59B8D2CE574}" name="Detalles" dataDxfId="159"/>
  </tableColumns>
  <tableStyleInfo name="TableStyleLight5" showFirstColumn="0" showLastColumn="0" showRowStripes="1" showColumnStripes="0"/>
</table>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elsie@dcaf.ch" TargetMode="External"/><Relationship Id="rId2" Type="http://schemas.openxmlformats.org/officeDocument/2006/relationships/hyperlink" Target="https://www.dcaf.ch/mowip" TargetMode="External"/><Relationship Id="rId1" Type="http://schemas.openxmlformats.org/officeDocument/2006/relationships/hyperlink" Target="https://www.dcaf.ch/mowip-methodology" TargetMode="External"/><Relationship Id="rId6" Type="http://schemas.openxmlformats.org/officeDocument/2006/relationships/table" Target="../tables/table1.xml"/><Relationship Id="rId5" Type="http://schemas.openxmlformats.org/officeDocument/2006/relationships/printerSettings" Target="../printerSettings/printerSettings1.bin"/><Relationship Id="rId4" Type="http://schemas.openxmlformats.org/officeDocument/2006/relationships/hyperlink" Target="http://www.dcaf.ch/mowip"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BC73C-67E3-42FF-BDDC-D5ADDCFE3534}">
  <dimension ref="A1:B20"/>
  <sheetViews>
    <sheetView tabSelected="1" zoomScale="120" zoomScaleNormal="120" workbookViewId="0"/>
  </sheetViews>
  <sheetFormatPr defaultColWidth="8.83203125" defaultRowHeight="15.5" x14ac:dyDescent="0.35"/>
  <cols>
    <col min="1" max="1" width="167.33203125" style="17" customWidth="1"/>
    <col min="2" max="2" width="87.33203125" customWidth="1"/>
  </cols>
  <sheetData>
    <row r="1" spans="1:2" ht="21" x14ac:dyDescent="0.5">
      <c r="A1" s="44" t="s">
        <v>585</v>
      </c>
    </row>
    <row r="2" spans="1:2" ht="36" customHeight="1" x14ac:dyDescent="0.35">
      <c r="A2" s="19" t="s">
        <v>0</v>
      </c>
    </row>
    <row r="3" spans="1:2" x14ac:dyDescent="0.35">
      <c r="A3" s="20" t="s">
        <v>1</v>
      </c>
      <c r="B3" s="18"/>
    </row>
    <row r="4" spans="1:2" x14ac:dyDescent="0.35">
      <c r="A4" s="22" t="s">
        <v>2</v>
      </c>
    </row>
    <row r="5" spans="1:2" x14ac:dyDescent="0.35">
      <c r="A5" s="22"/>
    </row>
    <row r="6" spans="1:2" x14ac:dyDescent="0.35">
      <c r="A6" s="21" t="s">
        <v>3</v>
      </c>
    </row>
    <row r="7" spans="1:2" x14ac:dyDescent="0.35">
      <c r="A7" s="17" t="s">
        <v>4</v>
      </c>
    </row>
    <row r="8" spans="1:2" ht="31" x14ac:dyDescent="0.35">
      <c r="A8" s="17" t="s">
        <v>5</v>
      </c>
    </row>
    <row r="9" spans="1:2" ht="46.5" x14ac:dyDescent="0.35">
      <c r="A9" s="23" t="s">
        <v>6</v>
      </c>
    </row>
    <row r="10" spans="1:2" ht="46.5" x14ac:dyDescent="0.35">
      <c r="A10" s="17" t="s">
        <v>7</v>
      </c>
    </row>
    <row r="11" spans="1:2" ht="14.5" customHeight="1" x14ac:dyDescent="0.35">
      <c r="A11" s="17" t="s">
        <v>8</v>
      </c>
    </row>
    <row r="12" spans="1:2" ht="62" x14ac:dyDescent="0.35">
      <c r="A12" s="17" t="s">
        <v>9</v>
      </c>
    </row>
    <row r="13" spans="1:2" ht="31" x14ac:dyDescent="0.35">
      <c r="A13" s="17" t="s">
        <v>10</v>
      </c>
    </row>
    <row r="14" spans="1:2" ht="46.5" x14ac:dyDescent="0.35">
      <c r="A14" s="17" t="s">
        <v>11</v>
      </c>
    </row>
    <row r="15" spans="1:2" x14ac:dyDescent="0.35">
      <c r="A15" s="22" t="s">
        <v>12</v>
      </c>
    </row>
    <row r="16" spans="1:2" ht="31" x14ac:dyDescent="0.35">
      <c r="A16" s="24" t="s">
        <v>13</v>
      </c>
    </row>
    <row r="17" spans="1:1" x14ac:dyDescent="0.35">
      <c r="A17" s="21" t="s">
        <v>14</v>
      </c>
    </row>
    <row r="18" spans="1:1" x14ac:dyDescent="0.35">
      <c r="A18" s="40" t="s">
        <v>15</v>
      </c>
    </row>
    <row r="19" spans="1:1" x14ac:dyDescent="0.35">
      <c r="A19" s="40" t="s">
        <v>16</v>
      </c>
    </row>
    <row r="20" spans="1:1" ht="15.5" customHeight="1" x14ac:dyDescent="0.35">
      <c r="A20" s="40" t="s">
        <v>17</v>
      </c>
    </row>
  </sheetData>
  <hyperlinks>
    <hyperlink ref="A3" r:id="rId1" display="1. The Measuring Opportunities for Women in Peace Operations (MOWIP) methodology" xr:uid="{2A4AC664-04E9-4158-A34D-8CBF667D9ACA}"/>
    <hyperlink ref="A4" r:id="rId2" display="2. Template 9: MOWIP Indicator Form from the online MOWIP Toolbox" xr:uid="{19C03F44-D54A-4E33-8E74-E46C4F6769D0}"/>
    <hyperlink ref="A15" r:id="rId3" xr:uid="{B58D4262-FE81-47DA-B052-AC2B0A236E53}"/>
    <hyperlink ref="A18:A20" r:id="rId4" display="This template and all related MOWIP documents is also available in French and Spanish in the DCAF MOWIP Toolbox: dcaf.ch/mowip" xr:uid="{CE8D655A-CD20-4F62-B03B-13AFB3F951B0}"/>
  </hyperlinks>
  <pageMargins left="0.7" right="0.7" top="0.75" bottom="0.75" header="0.3" footer="0.3"/>
  <pageSetup paperSize="9" orientation="portrait" r:id="rId5"/>
  <tableParts count="1">
    <tablePart r:id="rId6"/>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CA49D9-FED5-8A4D-91EF-A21529CDAE21}">
  <dimension ref="A1:M45"/>
  <sheetViews>
    <sheetView topLeftCell="A8" zoomScale="90" zoomScaleNormal="90" workbookViewId="0">
      <selection activeCell="F9" sqref="F9"/>
    </sheetView>
  </sheetViews>
  <sheetFormatPr defaultColWidth="11" defaultRowHeight="15.5" x14ac:dyDescent="0.35"/>
  <cols>
    <col min="3" max="3" width="32.6640625" customWidth="1"/>
  </cols>
  <sheetData>
    <row r="1" spans="1:13" ht="19.5" x14ac:dyDescent="0.45">
      <c r="B1" s="349" t="s">
        <v>428</v>
      </c>
      <c r="C1" s="350"/>
      <c r="D1" s="350"/>
      <c r="E1" s="350"/>
      <c r="F1" s="350"/>
      <c r="G1" s="350"/>
      <c r="H1" s="350"/>
      <c r="I1" s="350"/>
      <c r="J1" s="350"/>
      <c r="K1" s="350"/>
      <c r="L1" s="351"/>
      <c r="M1" s="89"/>
    </row>
    <row r="2" spans="1:13" ht="66" customHeight="1" x14ac:dyDescent="0.35">
      <c r="A2" s="153" t="s">
        <v>53</v>
      </c>
      <c r="B2" s="90" t="s">
        <v>54</v>
      </c>
      <c r="C2" s="91" t="s">
        <v>55</v>
      </c>
      <c r="D2" s="92" t="s">
        <v>56</v>
      </c>
      <c r="E2" s="93" t="s">
        <v>57</v>
      </c>
      <c r="F2" s="93" t="s">
        <v>58</v>
      </c>
      <c r="G2" s="92" t="s">
        <v>59</v>
      </c>
      <c r="H2" s="92" t="s">
        <v>60</v>
      </c>
      <c r="I2" s="94" t="s">
        <v>61</v>
      </c>
      <c r="J2" s="92" t="s">
        <v>62</v>
      </c>
      <c r="K2" s="95" t="s">
        <v>63</v>
      </c>
      <c r="L2" s="94" t="s">
        <v>64</v>
      </c>
      <c r="M2" s="91" t="s">
        <v>65</v>
      </c>
    </row>
    <row r="3" spans="1:13" ht="33" customHeight="1" x14ac:dyDescent="0.35">
      <c r="A3" s="153">
        <v>1</v>
      </c>
      <c r="B3" s="96">
        <v>8.1</v>
      </c>
      <c r="C3" s="97" t="s">
        <v>429</v>
      </c>
      <c r="D3" s="98" t="s">
        <v>67</v>
      </c>
      <c r="E3" s="76"/>
      <c r="F3" s="238"/>
      <c r="G3" s="227"/>
      <c r="H3" s="313" t="str">
        <f>IF(D3="FFF",(IF(ISNUMBER(F3),F3*(A3)," ")),IF(D3="Encuesta",(IF(ISNUMBER(E3),E3*(A3)," ")),IF(OR(ISNUMBER(E3),ISNUMBER(F3)),MIN(E3,F3)*(A3)," ")))</f>
        <v xml:space="preserve"> </v>
      </c>
      <c r="I3" s="101" t="s">
        <v>71</v>
      </c>
      <c r="J3" s="99" t="str">
        <f>IF(I3&lt;&gt;"No", IF(ISNUMBER(H3), H3, ""),"")</f>
        <v/>
      </c>
      <c r="K3" s="175">
        <v>1</v>
      </c>
      <c r="L3" s="227"/>
      <c r="M3" s="103"/>
    </row>
    <row r="4" spans="1:13" ht="39" customHeight="1" x14ac:dyDescent="0.35">
      <c r="A4" s="153">
        <v>3</v>
      </c>
      <c r="B4" s="154">
        <v>8.1999999999999993</v>
      </c>
      <c r="C4" s="198" t="s">
        <v>430</v>
      </c>
      <c r="D4" s="215" t="s">
        <v>57</v>
      </c>
      <c r="E4" s="239"/>
      <c r="F4" s="227"/>
      <c r="G4" s="227"/>
      <c r="H4" s="339" t="str">
        <f t="shared" ref="H4:H38" si="0">IF(D4="FFF",(IF(ISNUMBER(F4),F4*(A4)," ")),IF(D4="Encuesta",(IF(ISNUMBER(E4),E4*(A4)," ")),IF(OR(ISNUMBER(E4),ISNUMBER(F4)),MIN(E4,F4)*(A4)," ")))</f>
        <v xml:space="preserve"> </v>
      </c>
      <c r="I4" s="215" t="s">
        <v>71</v>
      </c>
      <c r="J4" s="99" t="str">
        <f t="shared" ref="J4:J42" si="1">IF(I4&lt;&gt;"No", IF(ISNUMBER(H4), H4, ""),"")</f>
        <v/>
      </c>
      <c r="K4" s="175">
        <v>3</v>
      </c>
      <c r="L4" s="240"/>
      <c r="M4" s="125"/>
    </row>
    <row r="5" spans="1:13" ht="48" customHeight="1" x14ac:dyDescent="0.35">
      <c r="A5" s="153">
        <v>2</v>
      </c>
      <c r="B5" s="104">
        <v>8.3000000000000007</v>
      </c>
      <c r="C5" s="105" t="s">
        <v>431</v>
      </c>
      <c r="D5" s="106" t="s">
        <v>57</v>
      </c>
      <c r="E5" s="241"/>
      <c r="F5" s="227"/>
      <c r="G5" s="227"/>
      <c r="H5" s="313" t="str">
        <f t="shared" si="0"/>
        <v xml:space="preserve"> </v>
      </c>
      <c r="I5" s="106" t="s">
        <v>71</v>
      </c>
      <c r="J5" s="99" t="str">
        <f t="shared" si="1"/>
        <v/>
      </c>
      <c r="K5" s="175">
        <v>2</v>
      </c>
      <c r="L5" s="241"/>
      <c r="M5" s="108"/>
    </row>
    <row r="6" spans="1:13" ht="64" customHeight="1" x14ac:dyDescent="0.35">
      <c r="A6" s="153">
        <v>1</v>
      </c>
      <c r="B6" s="85">
        <v>8.4</v>
      </c>
      <c r="C6" s="114" t="s">
        <v>432</v>
      </c>
      <c r="D6" s="115" t="s">
        <v>57</v>
      </c>
      <c r="E6" s="242"/>
      <c r="F6" s="227"/>
      <c r="G6" s="227"/>
      <c r="H6" s="313" t="str">
        <f t="shared" si="0"/>
        <v xml:space="preserve"> </v>
      </c>
      <c r="I6" s="117" t="s">
        <v>103</v>
      </c>
      <c r="J6" s="99" t="str">
        <f t="shared" si="1"/>
        <v/>
      </c>
      <c r="K6" s="175">
        <v>1</v>
      </c>
      <c r="L6" s="242"/>
      <c r="M6" s="119"/>
    </row>
    <row r="7" spans="1:13" ht="50" customHeight="1" x14ac:dyDescent="0.35">
      <c r="A7" s="153">
        <v>3</v>
      </c>
      <c r="B7" s="154">
        <v>8.5</v>
      </c>
      <c r="C7" s="198" t="s">
        <v>433</v>
      </c>
      <c r="D7" s="215" t="s">
        <v>67</v>
      </c>
      <c r="E7" s="239"/>
      <c r="F7" s="243"/>
      <c r="G7" s="215" t="str">
        <f>IF(D7="Ambos", IF(AND(ISNUMBER(E7), ISNUMBER(F7)), IF(E7=F7, 0, 1), ""), "")</f>
        <v/>
      </c>
      <c r="H7" s="339" t="str">
        <f t="shared" si="0"/>
        <v xml:space="preserve"> </v>
      </c>
      <c r="I7" s="215" t="s">
        <v>103</v>
      </c>
      <c r="J7" s="99" t="str">
        <f t="shared" si="1"/>
        <v/>
      </c>
      <c r="K7" s="175">
        <v>3</v>
      </c>
      <c r="L7" s="239"/>
      <c r="M7" s="125"/>
    </row>
    <row r="8" spans="1:13" ht="47" customHeight="1" x14ac:dyDescent="0.35">
      <c r="A8" s="153">
        <v>3</v>
      </c>
      <c r="B8" s="72">
        <v>8.6</v>
      </c>
      <c r="C8" s="73" t="s">
        <v>434</v>
      </c>
      <c r="D8" s="74" t="s">
        <v>67</v>
      </c>
      <c r="E8" s="244"/>
      <c r="F8" s="245"/>
      <c r="G8" s="215" t="str">
        <f>IF(D8="Ambos", IF(AND(ISNUMBER(E8), ISNUMBER(F8)), IF(E8=F8, 0, 1), ""), "")</f>
        <v/>
      </c>
      <c r="H8" s="339" t="str">
        <f t="shared" si="0"/>
        <v xml:space="preserve"> </v>
      </c>
      <c r="I8" s="74" t="s">
        <v>103</v>
      </c>
      <c r="J8" s="99" t="str">
        <f t="shared" si="1"/>
        <v/>
      </c>
      <c r="K8" s="175">
        <v>3</v>
      </c>
      <c r="L8" s="244"/>
      <c r="M8" s="79"/>
    </row>
    <row r="9" spans="1:13" ht="48" customHeight="1" x14ac:dyDescent="0.35">
      <c r="A9" s="153">
        <v>2</v>
      </c>
      <c r="B9" s="104">
        <v>8.6999999999999993</v>
      </c>
      <c r="C9" s="105" t="s">
        <v>435</v>
      </c>
      <c r="D9" s="106" t="s">
        <v>58</v>
      </c>
      <c r="E9" s="227"/>
      <c r="F9" s="246"/>
      <c r="G9" s="106" t="str">
        <f t="shared" ref="G9:G28" si="2">IF(D9="Both", IF(AND(ISNUMBER(E9), ISNUMBER(F9)), IF(E9=F9, 0, 1), ""), "")</f>
        <v/>
      </c>
      <c r="H9" s="313" t="str">
        <f t="shared" si="0"/>
        <v xml:space="preserve"> </v>
      </c>
      <c r="I9" s="106" t="s">
        <v>103</v>
      </c>
      <c r="J9" s="99" t="str">
        <f t="shared" si="1"/>
        <v/>
      </c>
      <c r="K9" s="175">
        <v>2</v>
      </c>
      <c r="L9" s="227"/>
      <c r="M9" s="108"/>
    </row>
    <row r="10" spans="1:13" ht="48" customHeight="1" x14ac:dyDescent="0.35">
      <c r="A10" s="153">
        <v>2</v>
      </c>
      <c r="B10" s="104">
        <v>8.8000000000000007</v>
      </c>
      <c r="C10" s="105" t="s">
        <v>436</v>
      </c>
      <c r="D10" s="106" t="s">
        <v>58</v>
      </c>
      <c r="E10" s="227"/>
      <c r="F10" s="246"/>
      <c r="G10" s="106" t="str">
        <f t="shared" si="2"/>
        <v/>
      </c>
      <c r="H10" s="313" t="str">
        <f t="shared" si="0"/>
        <v xml:space="preserve"> </v>
      </c>
      <c r="I10" s="106" t="s">
        <v>103</v>
      </c>
      <c r="J10" s="99" t="str">
        <f t="shared" si="1"/>
        <v/>
      </c>
      <c r="K10" s="175">
        <v>2</v>
      </c>
      <c r="L10" s="227"/>
      <c r="M10" s="108"/>
    </row>
    <row r="11" spans="1:13" ht="65" customHeight="1" x14ac:dyDescent="0.35">
      <c r="A11" s="153">
        <v>2</v>
      </c>
      <c r="B11" s="104">
        <v>8.9</v>
      </c>
      <c r="C11" s="105" t="s">
        <v>437</v>
      </c>
      <c r="D11" s="106" t="s">
        <v>58</v>
      </c>
      <c r="E11" s="227"/>
      <c r="F11" s="246"/>
      <c r="G11" s="106" t="str">
        <f t="shared" si="2"/>
        <v/>
      </c>
      <c r="H11" s="313" t="str">
        <f t="shared" si="0"/>
        <v xml:space="preserve"> </v>
      </c>
      <c r="I11" s="106" t="s">
        <v>103</v>
      </c>
      <c r="J11" s="99" t="str">
        <f t="shared" si="1"/>
        <v/>
      </c>
      <c r="K11" s="175">
        <v>2</v>
      </c>
      <c r="L11" s="227"/>
      <c r="M11" s="108"/>
    </row>
    <row r="12" spans="1:13" ht="67" customHeight="1" x14ac:dyDescent="0.35">
      <c r="A12" s="153">
        <v>1</v>
      </c>
      <c r="B12" s="96" t="s">
        <v>438</v>
      </c>
      <c r="C12" s="97" t="s">
        <v>439</v>
      </c>
      <c r="D12" s="98" t="s">
        <v>67</v>
      </c>
      <c r="E12" s="247"/>
      <c r="F12" s="248"/>
      <c r="G12" s="98" t="str">
        <f>IF(D12="Ambos", IF(AND(ISNUMBER(E12), ISNUMBER(F12)), IF(E12=F12, 0, 1), ""), "")</f>
        <v/>
      </c>
      <c r="H12" s="313" t="str">
        <f t="shared" si="0"/>
        <v xml:space="preserve"> </v>
      </c>
      <c r="I12" s="101" t="s">
        <v>103</v>
      </c>
      <c r="J12" s="99" t="str">
        <f t="shared" si="1"/>
        <v/>
      </c>
      <c r="K12" s="175">
        <v>1</v>
      </c>
      <c r="L12" s="247"/>
      <c r="M12" s="103"/>
    </row>
    <row r="13" spans="1:13" ht="65" customHeight="1" x14ac:dyDescent="0.35">
      <c r="A13" s="153">
        <v>1</v>
      </c>
      <c r="B13" s="139">
        <v>8.11</v>
      </c>
      <c r="C13" s="97" t="s">
        <v>440</v>
      </c>
      <c r="D13" s="98" t="s">
        <v>67</v>
      </c>
      <c r="E13" s="247"/>
      <c r="F13" s="248"/>
      <c r="G13" s="98" t="str">
        <f t="shared" ref="G13:G16" si="3">IF(D13="Ambos", IF(AND(ISNUMBER(E13), ISNUMBER(F13)), IF(E13=F13, 0, 1), ""), "")</f>
        <v/>
      </c>
      <c r="H13" s="313" t="str">
        <f t="shared" si="0"/>
        <v xml:space="preserve"> </v>
      </c>
      <c r="I13" s="101" t="s">
        <v>103</v>
      </c>
      <c r="J13" s="99" t="str">
        <f t="shared" si="1"/>
        <v/>
      </c>
      <c r="K13" s="175">
        <v>1</v>
      </c>
      <c r="L13" s="247"/>
      <c r="M13" s="103"/>
    </row>
    <row r="14" spans="1:13" ht="69" customHeight="1" x14ac:dyDescent="0.35">
      <c r="A14" s="153">
        <v>1</v>
      </c>
      <c r="B14" s="96">
        <v>8.1199999999999992</v>
      </c>
      <c r="C14" s="97" t="s">
        <v>441</v>
      </c>
      <c r="D14" s="98" t="s">
        <v>67</v>
      </c>
      <c r="E14" s="247"/>
      <c r="F14" s="248"/>
      <c r="G14" s="98" t="str">
        <f t="shared" si="3"/>
        <v/>
      </c>
      <c r="H14" s="313" t="str">
        <f t="shared" si="0"/>
        <v xml:space="preserve"> </v>
      </c>
      <c r="I14" s="101" t="s">
        <v>103</v>
      </c>
      <c r="J14" s="99" t="str">
        <f t="shared" si="1"/>
        <v/>
      </c>
      <c r="K14" s="175">
        <v>1</v>
      </c>
      <c r="L14" s="247"/>
      <c r="M14" s="103"/>
    </row>
    <row r="15" spans="1:13" ht="65" customHeight="1" x14ac:dyDescent="0.35">
      <c r="A15" s="153">
        <v>1</v>
      </c>
      <c r="B15" s="96">
        <v>8.1300000000000008</v>
      </c>
      <c r="C15" s="97" t="s">
        <v>442</v>
      </c>
      <c r="D15" s="98" t="s">
        <v>67</v>
      </c>
      <c r="E15" s="247"/>
      <c r="F15" s="248"/>
      <c r="G15" s="98" t="str">
        <f t="shared" si="3"/>
        <v/>
      </c>
      <c r="H15" s="313" t="str">
        <f t="shared" si="0"/>
        <v xml:space="preserve"> </v>
      </c>
      <c r="I15" s="101" t="s">
        <v>103</v>
      </c>
      <c r="J15" s="99" t="str">
        <f t="shared" si="1"/>
        <v/>
      </c>
      <c r="K15" s="175">
        <v>1</v>
      </c>
      <c r="L15" s="247"/>
      <c r="M15" s="103"/>
    </row>
    <row r="16" spans="1:13" ht="65" customHeight="1" x14ac:dyDescent="0.35">
      <c r="A16" s="153">
        <v>1</v>
      </c>
      <c r="B16" s="96">
        <v>8.14</v>
      </c>
      <c r="C16" s="97" t="s">
        <v>443</v>
      </c>
      <c r="D16" s="98" t="s">
        <v>67</v>
      </c>
      <c r="E16" s="247"/>
      <c r="F16" s="248"/>
      <c r="G16" s="98" t="str">
        <f t="shared" si="3"/>
        <v/>
      </c>
      <c r="H16" s="313" t="str">
        <f t="shared" si="0"/>
        <v xml:space="preserve"> </v>
      </c>
      <c r="I16" s="101" t="s">
        <v>103</v>
      </c>
      <c r="J16" s="99" t="str">
        <f t="shared" si="1"/>
        <v/>
      </c>
      <c r="K16" s="175">
        <v>1</v>
      </c>
      <c r="L16" s="247"/>
      <c r="M16" s="103"/>
    </row>
    <row r="17" spans="1:13" ht="33" customHeight="1" x14ac:dyDescent="0.35">
      <c r="A17" s="153">
        <v>3</v>
      </c>
      <c r="B17" s="154">
        <v>8.15</v>
      </c>
      <c r="C17" s="198" t="s">
        <v>444</v>
      </c>
      <c r="D17" s="215" t="s">
        <v>57</v>
      </c>
      <c r="E17" s="239"/>
      <c r="F17" s="227"/>
      <c r="G17" s="227"/>
      <c r="H17" s="339" t="str">
        <f t="shared" si="0"/>
        <v xml:space="preserve"> </v>
      </c>
      <c r="I17" s="215" t="s">
        <v>71</v>
      </c>
      <c r="J17" s="99" t="str">
        <f t="shared" si="1"/>
        <v/>
      </c>
      <c r="K17" s="175">
        <v>3</v>
      </c>
      <c r="L17" s="239"/>
      <c r="M17" s="125"/>
    </row>
    <row r="18" spans="1:13" ht="83" customHeight="1" x14ac:dyDescent="0.35">
      <c r="A18" s="153">
        <v>2</v>
      </c>
      <c r="B18" s="104">
        <v>8.16</v>
      </c>
      <c r="C18" s="105" t="s">
        <v>445</v>
      </c>
      <c r="D18" s="106" t="s">
        <v>67</v>
      </c>
      <c r="E18" s="241"/>
      <c r="F18" s="246"/>
      <c r="G18" s="106" t="str">
        <f>IF(D18="Ambos", IF(AND(ISNUMBER(E18), ISNUMBER(F18)), IF(E18=F18, 0, 1), ""), "")</f>
        <v/>
      </c>
      <c r="H18" s="313" t="str">
        <f t="shared" si="0"/>
        <v xml:space="preserve"> </v>
      </c>
      <c r="I18" s="106" t="s">
        <v>103</v>
      </c>
      <c r="J18" s="99" t="str">
        <f t="shared" si="1"/>
        <v/>
      </c>
      <c r="K18" s="175">
        <v>2</v>
      </c>
      <c r="L18" s="241"/>
      <c r="M18" s="108"/>
    </row>
    <row r="19" spans="1:13" ht="39" customHeight="1" x14ac:dyDescent="0.35">
      <c r="A19" s="153">
        <v>1</v>
      </c>
      <c r="B19" s="96">
        <v>8.17</v>
      </c>
      <c r="C19" s="97" t="s">
        <v>446</v>
      </c>
      <c r="D19" s="98" t="s">
        <v>57</v>
      </c>
      <c r="E19" s="247"/>
      <c r="F19" s="76"/>
      <c r="G19" s="227"/>
      <c r="H19" s="313" t="str">
        <f t="shared" si="0"/>
        <v xml:space="preserve"> </v>
      </c>
      <c r="I19" s="101" t="s">
        <v>103</v>
      </c>
      <c r="J19" s="99" t="str">
        <f t="shared" si="1"/>
        <v/>
      </c>
      <c r="K19" s="175">
        <v>1</v>
      </c>
      <c r="L19" s="247"/>
      <c r="M19" s="103"/>
    </row>
    <row r="20" spans="1:13" ht="68" customHeight="1" x14ac:dyDescent="0.35">
      <c r="A20" s="153">
        <v>3</v>
      </c>
      <c r="B20" s="72">
        <v>8.18</v>
      </c>
      <c r="C20" s="73" t="s">
        <v>447</v>
      </c>
      <c r="D20" s="74" t="s">
        <v>58</v>
      </c>
      <c r="E20" s="76"/>
      <c r="F20" s="245"/>
      <c r="G20" s="74" t="str">
        <f t="shared" si="2"/>
        <v/>
      </c>
      <c r="H20" s="339" t="str">
        <f t="shared" si="0"/>
        <v xml:space="preserve"> </v>
      </c>
      <c r="I20" s="74" t="s">
        <v>103</v>
      </c>
      <c r="J20" s="99" t="str">
        <f t="shared" si="1"/>
        <v/>
      </c>
      <c r="K20" s="175">
        <v>3</v>
      </c>
      <c r="L20" s="76"/>
      <c r="M20" s="79"/>
    </row>
    <row r="21" spans="1:13" ht="38" customHeight="1" x14ac:dyDescent="0.35">
      <c r="A21" s="153">
        <v>3</v>
      </c>
      <c r="B21" s="72">
        <v>8.19</v>
      </c>
      <c r="C21" s="73" t="s">
        <v>448</v>
      </c>
      <c r="D21" s="74" t="s">
        <v>58</v>
      </c>
      <c r="E21" s="76"/>
      <c r="F21" s="245"/>
      <c r="G21" s="74" t="str">
        <f t="shared" si="2"/>
        <v/>
      </c>
      <c r="H21" s="339" t="str">
        <f t="shared" si="0"/>
        <v xml:space="preserve"> </v>
      </c>
      <c r="I21" s="74" t="s">
        <v>103</v>
      </c>
      <c r="J21" s="99" t="str">
        <f t="shared" si="1"/>
        <v/>
      </c>
      <c r="K21" s="175">
        <v>3</v>
      </c>
      <c r="L21" s="76"/>
      <c r="M21" s="79" t="s">
        <v>449</v>
      </c>
    </row>
    <row r="22" spans="1:13" ht="51" customHeight="1" x14ac:dyDescent="0.35">
      <c r="A22" s="153">
        <v>1</v>
      </c>
      <c r="B22" s="85" t="s">
        <v>450</v>
      </c>
      <c r="C22" s="114" t="s">
        <v>451</v>
      </c>
      <c r="D22" s="115" t="s">
        <v>67</v>
      </c>
      <c r="E22" s="242"/>
      <c r="F22" s="249"/>
      <c r="G22" s="115" t="str">
        <f>IF(D22="Ambos", IF(AND(ISNUMBER(E22), ISNUMBER(F22)), IF(E22=F22, 0, 1), ""), "")</f>
        <v/>
      </c>
      <c r="H22" s="313" t="str">
        <f t="shared" si="0"/>
        <v xml:space="preserve"> </v>
      </c>
      <c r="I22" s="117" t="s">
        <v>103</v>
      </c>
      <c r="J22" s="99" t="str">
        <f t="shared" si="1"/>
        <v/>
      </c>
      <c r="K22" s="175">
        <v>1</v>
      </c>
      <c r="L22" s="242"/>
      <c r="M22" s="119"/>
    </row>
    <row r="23" spans="1:13" ht="81" customHeight="1" x14ac:dyDescent="0.35">
      <c r="A23" s="153">
        <v>1</v>
      </c>
      <c r="B23" s="96">
        <v>8.2100000000000009</v>
      </c>
      <c r="C23" s="97" t="s">
        <v>452</v>
      </c>
      <c r="D23" s="98" t="s">
        <v>67</v>
      </c>
      <c r="E23" s="247"/>
      <c r="F23" s="248"/>
      <c r="G23" s="115" t="str">
        <f>IF(D23="Ambos", IF(AND(ISNUMBER(E23), ISNUMBER(F23)), IF(E23=F23, 0, 1), ""), "")</f>
        <v/>
      </c>
      <c r="H23" s="313" t="str">
        <f t="shared" si="0"/>
        <v xml:space="preserve"> </v>
      </c>
      <c r="I23" s="101" t="s">
        <v>103</v>
      </c>
      <c r="J23" s="99" t="str">
        <f t="shared" si="1"/>
        <v/>
      </c>
      <c r="K23" s="175">
        <v>1</v>
      </c>
      <c r="L23" s="247"/>
      <c r="M23" s="103" t="s">
        <v>453</v>
      </c>
    </row>
    <row r="24" spans="1:13" ht="15.75" customHeight="1" x14ac:dyDescent="0.35">
      <c r="A24" s="153">
        <v>1</v>
      </c>
      <c r="B24" s="96">
        <v>8.2200000000000006</v>
      </c>
      <c r="C24" s="97" t="s">
        <v>322</v>
      </c>
      <c r="D24" s="98" t="s">
        <v>57</v>
      </c>
      <c r="E24" s="247"/>
      <c r="F24" s="76"/>
      <c r="G24" s="227"/>
      <c r="H24" s="313" t="str">
        <f t="shared" si="0"/>
        <v xml:space="preserve"> </v>
      </c>
      <c r="I24" s="101" t="s">
        <v>103</v>
      </c>
      <c r="J24" s="99" t="str">
        <f t="shared" si="1"/>
        <v/>
      </c>
      <c r="K24" s="175">
        <v>1</v>
      </c>
      <c r="L24" s="310"/>
      <c r="M24" s="103"/>
    </row>
    <row r="25" spans="1:13" ht="15.75" customHeight="1" x14ac:dyDescent="0.35">
      <c r="A25" s="153">
        <v>2</v>
      </c>
      <c r="B25" s="109">
        <v>8.23</v>
      </c>
      <c r="C25" s="110" t="s">
        <v>454</v>
      </c>
      <c r="D25" s="111" t="s">
        <v>58</v>
      </c>
      <c r="E25" s="76"/>
      <c r="F25" s="250"/>
      <c r="G25" s="111" t="str">
        <f t="shared" si="2"/>
        <v/>
      </c>
      <c r="H25" s="313" t="str">
        <f t="shared" si="0"/>
        <v xml:space="preserve"> </v>
      </c>
      <c r="I25" s="111" t="s">
        <v>103</v>
      </c>
      <c r="J25" s="99" t="str">
        <f t="shared" si="1"/>
        <v/>
      </c>
      <c r="K25" s="175">
        <v>2</v>
      </c>
      <c r="L25" s="76"/>
      <c r="M25" s="113" t="s">
        <v>455</v>
      </c>
    </row>
    <row r="26" spans="1:13" ht="15.75" customHeight="1" x14ac:dyDescent="0.35">
      <c r="A26" s="153">
        <v>3</v>
      </c>
      <c r="B26" s="72">
        <v>8.24</v>
      </c>
      <c r="C26" s="73" t="s">
        <v>456</v>
      </c>
      <c r="D26" s="74" t="s">
        <v>58</v>
      </c>
      <c r="E26" s="76"/>
      <c r="F26" s="245"/>
      <c r="G26" s="74" t="str">
        <f t="shared" si="2"/>
        <v/>
      </c>
      <c r="H26" s="339" t="str">
        <f t="shared" si="0"/>
        <v xml:space="preserve"> </v>
      </c>
      <c r="I26" s="74" t="s">
        <v>103</v>
      </c>
      <c r="J26" s="99" t="str">
        <f t="shared" si="1"/>
        <v/>
      </c>
      <c r="K26" s="175">
        <v>3</v>
      </c>
      <c r="L26" s="76"/>
      <c r="M26" s="79"/>
    </row>
    <row r="27" spans="1:13" ht="15.75" customHeight="1" x14ac:dyDescent="0.35">
      <c r="A27" s="153">
        <v>3</v>
      </c>
      <c r="B27" s="154">
        <v>8.25</v>
      </c>
      <c r="C27" s="198" t="s">
        <v>457</v>
      </c>
      <c r="D27" s="215" t="s">
        <v>58</v>
      </c>
      <c r="E27" s="227"/>
      <c r="F27" s="243"/>
      <c r="G27" s="215" t="str">
        <f t="shared" si="2"/>
        <v/>
      </c>
      <c r="H27" s="339" t="str">
        <f t="shared" si="0"/>
        <v xml:space="preserve"> </v>
      </c>
      <c r="I27" s="215" t="s">
        <v>103</v>
      </c>
      <c r="J27" s="99" t="str">
        <f t="shared" si="1"/>
        <v/>
      </c>
      <c r="K27" s="175">
        <v>3</v>
      </c>
      <c r="L27" s="227"/>
      <c r="M27" s="125"/>
    </row>
    <row r="28" spans="1:13" ht="15.75" customHeight="1" x14ac:dyDescent="0.35">
      <c r="A28" s="153">
        <v>1</v>
      </c>
      <c r="B28" s="96">
        <v>8.26</v>
      </c>
      <c r="C28" s="97" t="s">
        <v>458</v>
      </c>
      <c r="D28" s="98" t="s">
        <v>58</v>
      </c>
      <c r="E28" s="76"/>
      <c r="F28" s="248"/>
      <c r="G28" s="98" t="str">
        <f t="shared" si="2"/>
        <v/>
      </c>
      <c r="H28" s="313" t="str">
        <f t="shared" si="0"/>
        <v xml:space="preserve"> </v>
      </c>
      <c r="I28" s="101" t="s">
        <v>103</v>
      </c>
      <c r="J28" s="99" t="str">
        <f t="shared" si="1"/>
        <v/>
      </c>
      <c r="K28" s="175">
        <v>1</v>
      </c>
      <c r="L28" s="76"/>
      <c r="M28" s="103"/>
    </row>
    <row r="29" spans="1:13" ht="15.75" customHeight="1" x14ac:dyDescent="0.35">
      <c r="A29" s="153">
        <v>3</v>
      </c>
      <c r="B29" s="72">
        <v>8.27</v>
      </c>
      <c r="C29" s="73" t="s">
        <v>459</v>
      </c>
      <c r="D29" s="74" t="s">
        <v>57</v>
      </c>
      <c r="E29" s="244"/>
      <c r="F29" s="76"/>
      <c r="G29" s="227"/>
      <c r="H29" s="339" t="str">
        <f t="shared" si="0"/>
        <v xml:space="preserve"> </v>
      </c>
      <c r="I29" s="74" t="s">
        <v>103</v>
      </c>
      <c r="J29" s="99" t="str">
        <f t="shared" si="1"/>
        <v/>
      </c>
      <c r="K29" s="175">
        <v>3</v>
      </c>
      <c r="L29" s="244"/>
      <c r="M29" s="79"/>
    </row>
    <row r="30" spans="1:13" ht="15.75" customHeight="1" x14ac:dyDescent="0.35">
      <c r="A30" s="153">
        <v>3</v>
      </c>
      <c r="B30" s="154">
        <v>8.2799999999999994</v>
      </c>
      <c r="C30" s="198" t="s">
        <v>460</v>
      </c>
      <c r="D30" s="215" t="s">
        <v>57</v>
      </c>
      <c r="E30" s="239"/>
      <c r="F30" s="227"/>
      <c r="G30" s="227"/>
      <c r="H30" s="339" t="str">
        <f t="shared" si="0"/>
        <v xml:space="preserve"> </v>
      </c>
      <c r="I30" s="215" t="s">
        <v>103</v>
      </c>
      <c r="J30" s="99" t="str">
        <f t="shared" si="1"/>
        <v/>
      </c>
      <c r="K30" s="175">
        <v>3</v>
      </c>
      <c r="L30" s="239"/>
      <c r="M30" s="125"/>
    </row>
    <row r="31" spans="1:13" ht="15.75" customHeight="1" x14ac:dyDescent="0.35">
      <c r="A31" s="153">
        <v>3</v>
      </c>
      <c r="B31" s="72">
        <v>8.2899999999999991</v>
      </c>
      <c r="C31" s="73" t="s">
        <v>461</v>
      </c>
      <c r="D31" s="74" t="s">
        <v>57</v>
      </c>
      <c r="E31" s="244"/>
      <c r="F31" s="76"/>
      <c r="G31" s="227"/>
      <c r="H31" s="339" t="str">
        <f t="shared" si="0"/>
        <v xml:space="preserve"> </v>
      </c>
      <c r="I31" s="74" t="s">
        <v>103</v>
      </c>
      <c r="J31" s="99" t="str">
        <f t="shared" si="1"/>
        <v/>
      </c>
      <c r="K31" s="175">
        <v>3</v>
      </c>
      <c r="L31" s="244"/>
      <c r="M31" s="79"/>
    </row>
    <row r="32" spans="1:13" ht="15.75" customHeight="1" x14ac:dyDescent="0.35">
      <c r="A32" s="153">
        <v>3</v>
      </c>
      <c r="B32" s="72" t="s">
        <v>462</v>
      </c>
      <c r="C32" s="73" t="s">
        <v>463</v>
      </c>
      <c r="D32" s="74" t="s">
        <v>57</v>
      </c>
      <c r="E32" s="244"/>
      <c r="F32" s="76"/>
      <c r="G32" s="227"/>
      <c r="H32" s="339" t="str">
        <f t="shared" si="0"/>
        <v xml:space="preserve"> </v>
      </c>
      <c r="I32" s="74" t="s">
        <v>103</v>
      </c>
      <c r="J32" s="99" t="str">
        <f t="shared" si="1"/>
        <v/>
      </c>
      <c r="K32" s="175">
        <v>3</v>
      </c>
      <c r="L32" s="244"/>
      <c r="M32" s="79"/>
    </row>
    <row r="33" spans="1:13" ht="15.75" customHeight="1" x14ac:dyDescent="0.35">
      <c r="A33" s="153">
        <v>2</v>
      </c>
      <c r="B33" s="104">
        <v>8.31</v>
      </c>
      <c r="C33" s="105" t="s">
        <v>464</v>
      </c>
      <c r="D33" s="106" t="s">
        <v>57</v>
      </c>
      <c r="E33" s="241"/>
      <c r="F33" s="227"/>
      <c r="G33" s="227"/>
      <c r="H33" s="313" t="str">
        <f t="shared" si="0"/>
        <v xml:space="preserve"> </v>
      </c>
      <c r="I33" s="106" t="s">
        <v>103</v>
      </c>
      <c r="J33" s="99" t="str">
        <f t="shared" si="1"/>
        <v/>
      </c>
      <c r="K33" s="175">
        <v>2</v>
      </c>
      <c r="L33" s="241"/>
      <c r="M33" s="108"/>
    </row>
    <row r="34" spans="1:13" ht="15.75" customHeight="1" x14ac:dyDescent="0.35">
      <c r="A34" s="153">
        <v>1</v>
      </c>
      <c r="B34" s="139">
        <v>8.32</v>
      </c>
      <c r="C34" s="97" t="s">
        <v>465</v>
      </c>
      <c r="D34" s="98" t="s">
        <v>57</v>
      </c>
      <c r="E34" s="247"/>
      <c r="F34" s="76"/>
      <c r="G34" s="227"/>
      <c r="H34" s="313" t="str">
        <f t="shared" si="0"/>
        <v xml:space="preserve"> </v>
      </c>
      <c r="I34" s="101" t="s">
        <v>68</v>
      </c>
      <c r="J34" s="99" t="str">
        <f t="shared" si="1"/>
        <v/>
      </c>
      <c r="K34" s="175"/>
      <c r="L34" s="247"/>
      <c r="M34" s="103"/>
    </row>
    <row r="35" spans="1:13" ht="15.75" customHeight="1" x14ac:dyDescent="0.35">
      <c r="A35" s="153">
        <v>2</v>
      </c>
      <c r="B35" s="109">
        <v>8.33</v>
      </c>
      <c r="C35" s="110" t="s">
        <v>466</v>
      </c>
      <c r="D35" s="111" t="s">
        <v>67</v>
      </c>
      <c r="E35" s="251"/>
      <c r="F35" s="250"/>
      <c r="G35" s="111" t="str">
        <f>IF(D35="Ambos", IF(AND(ISNUMBER(E35), ISNUMBER(F35)), IF(E35=F35, 0, 1), ""), "")</f>
        <v/>
      </c>
      <c r="H35" s="313" t="str">
        <f t="shared" si="0"/>
        <v xml:space="preserve"> </v>
      </c>
      <c r="I35" s="111" t="s">
        <v>71</v>
      </c>
      <c r="J35" s="99" t="str">
        <f t="shared" si="1"/>
        <v/>
      </c>
      <c r="K35" s="175">
        <v>2</v>
      </c>
      <c r="L35" s="251"/>
      <c r="M35" s="113" t="s">
        <v>467</v>
      </c>
    </row>
    <row r="36" spans="1:13" ht="15.75" customHeight="1" x14ac:dyDescent="0.35">
      <c r="A36" s="153">
        <v>3</v>
      </c>
      <c r="B36" s="72">
        <v>8.34</v>
      </c>
      <c r="C36" s="73" t="s">
        <v>468</v>
      </c>
      <c r="D36" s="74" t="s">
        <v>67</v>
      </c>
      <c r="E36" s="244"/>
      <c r="F36" s="245"/>
      <c r="G36" s="74" t="str">
        <f>IF(D36="Ambos", IF(AND(ISNUMBER(E36), ISNUMBER(F36)), IF(E36=F36, 0, 1), ""), "")</f>
        <v/>
      </c>
      <c r="H36" s="339" t="str">
        <f t="shared" si="0"/>
        <v xml:space="preserve"> </v>
      </c>
      <c r="I36" s="74" t="s">
        <v>103</v>
      </c>
      <c r="J36" s="99" t="str">
        <f t="shared" si="1"/>
        <v/>
      </c>
      <c r="K36" s="175">
        <v>3</v>
      </c>
      <c r="L36" s="244"/>
      <c r="M36" s="79"/>
    </row>
    <row r="37" spans="1:13" ht="15.75" customHeight="1" x14ac:dyDescent="0.35">
      <c r="A37" s="153">
        <v>3</v>
      </c>
      <c r="B37" s="72">
        <v>8.35</v>
      </c>
      <c r="C37" s="73" t="s">
        <v>469</v>
      </c>
      <c r="D37" s="74" t="s">
        <v>57</v>
      </c>
      <c r="E37" s="244"/>
      <c r="F37" s="245"/>
      <c r="G37" s="74" t="str">
        <f t="shared" ref="G37:G38" si="4">IF(D37="Ambos", IF(AND(ISNUMBER(E37), ISNUMBER(F37)), IF(E37=F37, 0, 1), ""), "")</f>
        <v/>
      </c>
      <c r="H37" s="339" t="str">
        <f t="shared" si="0"/>
        <v xml:space="preserve"> </v>
      </c>
      <c r="I37" s="74" t="s">
        <v>68</v>
      </c>
      <c r="J37" s="99" t="str">
        <f t="shared" si="1"/>
        <v/>
      </c>
      <c r="K37" s="175"/>
      <c r="L37" s="244"/>
      <c r="M37" s="79"/>
    </row>
    <row r="38" spans="1:13" ht="15.75" customHeight="1" x14ac:dyDescent="0.35">
      <c r="A38" s="153">
        <v>3</v>
      </c>
      <c r="B38" s="72">
        <v>8.36</v>
      </c>
      <c r="C38" s="73" t="s">
        <v>470</v>
      </c>
      <c r="D38" s="74" t="s">
        <v>57</v>
      </c>
      <c r="E38" s="244"/>
      <c r="F38" s="245"/>
      <c r="G38" s="74" t="str">
        <f t="shared" si="4"/>
        <v/>
      </c>
      <c r="H38" s="339" t="str">
        <f t="shared" si="0"/>
        <v xml:space="preserve"> </v>
      </c>
      <c r="I38" s="74" t="s">
        <v>103</v>
      </c>
      <c r="J38" s="99" t="str">
        <f t="shared" si="1"/>
        <v/>
      </c>
      <c r="K38" s="175">
        <v>3</v>
      </c>
      <c r="L38" s="244"/>
      <c r="M38" s="79"/>
    </row>
    <row r="39" spans="1:13" ht="15.75" customHeight="1" x14ac:dyDescent="0.35">
      <c r="A39" s="153">
        <v>3</v>
      </c>
      <c r="B39" s="72">
        <v>8.3699999999999992</v>
      </c>
      <c r="C39" s="73" t="s">
        <v>427</v>
      </c>
      <c r="D39" s="74" t="s">
        <v>57</v>
      </c>
      <c r="E39" s="244"/>
      <c r="F39" s="76"/>
      <c r="G39" s="227"/>
      <c r="H39" s="339" t="str">
        <f>IF(D39="FFF",(IF(ISNUMBER(F39),F39*(A39)," ")),IF(D39="Encuesta",(IF(ISNUMBER(E39),E39*(A39)," ")),IF(OR(ISNUMBER(E39),ISNUMBER(F39)),MIN(E39,F39)*(A39)," ")))</f>
        <v xml:space="preserve"> </v>
      </c>
      <c r="I39" s="74" t="s">
        <v>71</v>
      </c>
      <c r="J39" s="99" t="str">
        <f t="shared" si="1"/>
        <v/>
      </c>
      <c r="K39" s="175">
        <v>3</v>
      </c>
      <c r="L39" s="244"/>
      <c r="M39" s="79"/>
    </row>
    <row r="40" spans="1:13" ht="15.75" customHeight="1" x14ac:dyDescent="0.35">
      <c r="A40" s="252"/>
      <c r="B40" s="135"/>
      <c r="C40" s="136" t="s">
        <v>191</v>
      </c>
      <c r="D40" s="136"/>
      <c r="E40" s="136"/>
      <c r="F40" s="136"/>
      <c r="G40" s="150"/>
      <c r="H40" s="316"/>
      <c r="I40" s="136"/>
      <c r="J40" s="325" t="str">
        <f t="shared" si="1"/>
        <v/>
      </c>
      <c r="K40" s="253"/>
      <c r="L40" s="136"/>
      <c r="M40" s="152"/>
    </row>
    <row r="41" spans="1:13" ht="15.75" customHeight="1" x14ac:dyDescent="0.35">
      <c r="B41" s="96">
        <v>8.3800000000000008</v>
      </c>
      <c r="C41" s="97" t="s">
        <v>106</v>
      </c>
      <c r="D41" s="99"/>
      <c r="E41" s="99"/>
      <c r="F41" s="99"/>
      <c r="G41" s="99" t="str">
        <f>IF(D41="Ambos", IF(AND(ISNUMBER(E41), ISNUMBER(F41)), IF(E41=F41, 0, 1), ""), "")</f>
        <v/>
      </c>
      <c r="H41" s="313" t="str">
        <f t="shared" ref="H41:H42" si="5">IF(D41="FFF",(IF(ISNUMBER(F41),F41*(A41)," ")),IF(D41="Encuesta",(IF(ISNUMBER(E41),E41*(A41)," ")),IF(OR(ISNUMBER(E41),ISNUMBER(F41)),MIN(E41,F41)*(A41)," ")))</f>
        <v xml:space="preserve"> </v>
      </c>
      <c r="I41" s="99"/>
      <c r="J41" s="99" t="str">
        <f t="shared" si="1"/>
        <v/>
      </c>
      <c r="K41" s="99"/>
      <c r="L41" s="99"/>
      <c r="M41" s="122"/>
    </row>
    <row r="42" spans="1:13" ht="15.75" customHeight="1" x14ac:dyDescent="0.35">
      <c r="B42" s="96">
        <v>8.39</v>
      </c>
      <c r="C42" s="97" t="s">
        <v>106</v>
      </c>
      <c r="D42" s="99"/>
      <c r="E42" s="99"/>
      <c r="F42" s="99"/>
      <c r="G42" s="99" t="str">
        <f>IF(D42="Ambos", IF(AND(ISNUMBER(E42), ISNUMBER(F42)), IF(E42=F42, 0, 1), ""), "")</f>
        <v/>
      </c>
      <c r="H42" s="313" t="str">
        <f t="shared" si="5"/>
        <v xml:space="preserve"> </v>
      </c>
      <c r="I42" s="99"/>
      <c r="J42" s="99" t="str">
        <f t="shared" si="1"/>
        <v/>
      </c>
      <c r="K42" s="99"/>
      <c r="L42" s="99"/>
      <c r="M42" s="122"/>
    </row>
    <row r="43" spans="1:13" ht="15.75" customHeight="1" x14ac:dyDescent="0.35">
      <c r="B43" s="141" t="s">
        <v>107</v>
      </c>
      <c r="C43" s="142"/>
      <c r="D43" s="143"/>
      <c r="E43" s="143">
        <f>COUNT(E3:E42)</f>
        <v>0</v>
      </c>
      <c r="F43" s="143">
        <f>COUNT(F3:F42)</f>
        <v>0</v>
      </c>
      <c r="G43" s="143">
        <f>COUNT(G3:G42)</f>
        <v>0</v>
      </c>
      <c r="H43" s="144">
        <f>SUM(A3:A42)</f>
        <v>77</v>
      </c>
      <c r="I43" s="143"/>
      <c r="J43" s="143">
        <f>SUM(K3:K42)</f>
        <v>73</v>
      </c>
      <c r="K43" s="143"/>
      <c r="L43" s="143">
        <f>COUNT(L3:L42)</f>
        <v>0</v>
      </c>
      <c r="M43" s="143"/>
    </row>
    <row r="44" spans="1:13" ht="15.75" customHeight="1" x14ac:dyDescent="0.35">
      <c r="B44" s="145" t="s">
        <v>108</v>
      </c>
      <c r="C44" s="142"/>
      <c r="D44" s="143"/>
      <c r="E44" s="143">
        <f>COUNTIF(E3:E42, 1)</f>
        <v>0</v>
      </c>
      <c r="F44" s="143">
        <f>COUNTIF(F3:F42, 1)</f>
        <v>0</v>
      </c>
      <c r="G44" s="143">
        <f>COUNTIF(G3:G42, 1)</f>
        <v>0</v>
      </c>
      <c r="H44" s="144">
        <f>SUM(H3:H42)</f>
        <v>0</v>
      </c>
      <c r="I44" s="143"/>
      <c r="J44" s="143">
        <f>SUM(J3:J42)</f>
        <v>0</v>
      </c>
      <c r="K44" s="143"/>
      <c r="L44" s="143">
        <f>COUNTIF(L3:L42, 1)</f>
        <v>0</v>
      </c>
      <c r="M44" s="143"/>
    </row>
    <row r="45" spans="1:13" ht="15.75" customHeight="1" x14ac:dyDescent="0.35">
      <c r="B45" s="141" t="s">
        <v>109</v>
      </c>
      <c r="C45" s="142"/>
      <c r="D45" s="143"/>
      <c r="E45" s="143" t="e">
        <f t="shared" ref="E45:F45" si="6">E44/E43</f>
        <v>#DIV/0!</v>
      </c>
      <c r="F45" s="143" t="e">
        <f t="shared" si="6"/>
        <v>#DIV/0!</v>
      </c>
      <c r="G45" s="146" t="e">
        <f>1-(G44/G43)</f>
        <v>#DIV/0!</v>
      </c>
      <c r="H45" s="147">
        <f>H44/H43</f>
        <v>0</v>
      </c>
      <c r="I45" s="143"/>
      <c r="J45" s="148">
        <f>J44/J43</f>
        <v>0</v>
      </c>
      <c r="K45" s="148"/>
      <c r="L45" s="205" t="e">
        <f>1-(L44/L43)</f>
        <v>#DIV/0!</v>
      </c>
      <c r="M45" s="143"/>
    </row>
  </sheetData>
  <mergeCells count="1">
    <mergeCell ref="B1:L1"/>
  </mergeCells>
  <conditionalFormatting sqref="E41:E42 L41:L42">
    <cfRule type="expression" dxfId="43" priority="9">
      <formula>($D41="FFF")</formula>
    </cfRule>
  </conditionalFormatting>
  <conditionalFormatting sqref="F41:F42">
    <cfRule type="expression" dxfId="42" priority="10">
      <formula>($D41="Survey")</formula>
    </cfRule>
  </conditionalFormatting>
  <conditionalFormatting sqref="G7:G16 G18 G20:G23 G25:G28 G35:G38">
    <cfRule type="expression" dxfId="41" priority="4">
      <formula>($D7="Survey")</formula>
    </cfRule>
    <cfRule type="expression" dxfId="40" priority="5">
      <formula>($D7="FFF")</formula>
    </cfRule>
  </conditionalFormatting>
  <conditionalFormatting sqref="G40:G42">
    <cfRule type="expression" dxfId="39" priority="11">
      <formula>($D40="Survey")</formula>
    </cfRule>
    <cfRule type="expression" dxfId="38" priority="12">
      <formula>($D40="FFF")</formula>
    </cfRule>
  </conditionalFormatting>
  <conditionalFormatting sqref="I2">
    <cfRule type="containsText" dxfId="37" priority="1" operator="containsText" text="No">
      <formula>NOT(ISERROR(SEARCH(("No"),(I2))))</formula>
    </cfRule>
    <cfRule type="containsText" dxfId="36" priority="2" operator="containsText" text="Dis">
      <formula>NOT(ISERROR(SEARCH(("Dis"),(I2))))</formula>
    </cfRule>
    <cfRule type="containsText" dxfId="35" priority="3" operator="containsText" text="Yes">
      <formula>NOT(ISERROR(SEARCH(("Yes"),(I2))))</formula>
    </cfRule>
  </conditionalFormatting>
  <conditionalFormatting sqref="I43:I45">
    <cfRule type="containsText" dxfId="34" priority="6" operator="containsText" text="No">
      <formula>NOT(ISERROR(SEARCH(("No"),(I43))))</formula>
    </cfRule>
    <cfRule type="containsText" dxfId="33" priority="7" operator="containsText" text="Dis">
      <formula>NOT(ISERROR(SEARCH(("Dis"),(I43))))</formula>
    </cfRule>
    <cfRule type="containsText" dxfId="32" priority="8" operator="containsText" text="Yes">
      <formula>NOT(ISERROR(SEARCH(("Yes"),(I43))))</formula>
    </cfRule>
  </conditionalFormatting>
  <conditionalFormatting sqref="M43:M45">
    <cfRule type="containsText" dxfId="31" priority="20" operator="containsText" text="No">
      <formula>NOT(ISERROR(SEARCH(("No"),(M43))))</formula>
    </cfRule>
    <cfRule type="containsText" dxfId="30" priority="21" operator="containsText" text="Dis">
      <formula>NOT(ISERROR(SEARCH(("Dis"),(M43))))</formula>
    </cfRule>
    <cfRule type="containsText" dxfId="29" priority="22" operator="containsText" text="Yes">
      <formula>NOT(ISERROR(SEARCH(("Yes"),(M43))))</formula>
    </cfRule>
  </conditionalFormatting>
  <dataValidations count="1">
    <dataValidation type="whole" allowBlank="1" showInputMessage="1" showErrorMessage="1" sqref="E41:F42 L41:L42 L4:L23 L25:L39" xr:uid="{27541547-945F-B746-BC03-66BFE4B94659}">
      <formula1>0</formula1>
      <formula2>1</formula2>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10C81-FFEE-994C-9D1E-237A1E85C011}">
  <dimension ref="A1:M37"/>
  <sheetViews>
    <sheetView zoomScale="85" zoomScaleNormal="85" workbookViewId="0">
      <selection activeCell="J9" sqref="J9"/>
    </sheetView>
  </sheetViews>
  <sheetFormatPr defaultColWidth="11" defaultRowHeight="15.5" x14ac:dyDescent="0.35"/>
  <cols>
    <col min="3" max="3" width="24.83203125" customWidth="1"/>
    <col min="8" max="8" width="11" customWidth="1"/>
    <col min="13" max="13" width="20.33203125" customWidth="1"/>
  </cols>
  <sheetData>
    <row r="1" spans="1:13" s="1" customFormat="1" ht="19.5" x14ac:dyDescent="0.35">
      <c r="A1" s="260"/>
      <c r="B1" s="352" t="s">
        <v>471</v>
      </c>
      <c r="C1" s="350"/>
      <c r="D1" s="350"/>
      <c r="E1" s="350"/>
      <c r="F1" s="350"/>
      <c r="G1" s="350"/>
      <c r="H1" s="350"/>
      <c r="I1" s="350"/>
      <c r="J1" s="350"/>
      <c r="K1" s="350"/>
      <c r="L1" s="351"/>
      <c r="M1" s="261"/>
    </row>
    <row r="2" spans="1:13" s="16" customFormat="1" ht="64" customHeight="1" x14ac:dyDescent="0.35">
      <c r="A2" s="262" t="s">
        <v>53</v>
      </c>
      <c r="B2" s="263" t="s">
        <v>54</v>
      </c>
      <c r="C2" s="263" t="s">
        <v>55</v>
      </c>
      <c r="D2" s="92" t="s">
        <v>56</v>
      </c>
      <c r="E2" s="93" t="s">
        <v>57</v>
      </c>
      <c r="F2" s="93" t="s">
        <v>58</v>
      </c>
      <c r="G2" s="92" t="s">
        <v>59</v>
      </c>
      <c r="H2" s="92" t="s">
        <v>60</v>
      </c>
      <c r="I2" s="94" t="s">
        <v>61</v>
      </c>
      <c r="J2" s="92" t="s">
        <v>62</v>
      </c>
      <c r="K2" s="95" t="s">
        <v>63</v>
      </c>
      <c r="L2" s="94" t="s">
        <v>64</v>
      </c>
      <c r="M2" s="263" t="s">
        <v>65</v>
      </c>
    </row>
    <row r="3" spans="1:13" s="68" customFormat="1" ht="78" customHeight="1" x14ac:dyDescent="0.35">
      <c r="A3" s="155">
        <v>1</v>
      </c>
      <c r="B3" s="156">
        <v>9.1</v>
      </c>
      <c r="C3" s="156" t="s">
        <v>472</v>
      </c>
      <c r="D3" s="156" t="s">
        <v>67</v>
      </c>
      <c r="E3" s="268"/>
      <c r="F3" s="268"/>
      <c r="G3" s="260" t="str">
        <f>IF(D3="Ambos", IF(AND(ISNUMBER(E3), ISNUMBER(F3)), IF(E3=F3, 0, 1), ""), "")</f>
        <v/>
      </c>
      <c r="H3" s="290" t="str">
        <f>IF(D3="FFF",(IF(ISNUMBER(F3),F3*(A3)," ")),IF(D3="Encuesta",(IF(ISNUMBER(E3),E3*(A3)," ")),IF(OR(ISNUMBER(E3),ISNUMBER(F3)),MIN(E3,F3)*(A3)," ")))</f>
        <v xml:space="preserve"> </v>
      </c>
      <c r="I3" s="155" t="s">
        <v>71</v>
      </c>
      <c r="J3" s="260" t="str">
        <f>IF(I3&lt;&gt;"No", IF(ISNUMBER(H3), H3, ""),"")</f>
        <v/>
      </c>
      <c r="K3" s="311">
        <v>1</v>
      </c>
      <c r="L3" s="271"/>
      <c r="M3" s="156"/>
    </row>
    <row r="4" spans="1:13" ht="117" customHeight="1" x14ac:dyDescent="0.35">
      <c r="A4" s="157">
        <v>2</v>
      </c>
      <c r="B4" s="158">
        <v>9.1999999999999993</v>
      </c>
      <c r="C4" s="269" t="s">
        <v>473</v>
      </c>
      <c r="D4" s="158" t="s">
        <v>57</v>
      </c>
      <c r="E4" s="272"/>
      <c r="F4" s="273"/>
      <c r="G4" s="273"/>
      <c r="H4" s="269" t="str">
        <f t="shared" ref="H4:H34" si="0">IF(D4="FFF",(IF(ISNUMBER(F4),F4*(A4)," ")),IF(D4="Encuesta",(IF(ISNUMBER(E4),E4*(A4)," ")),IF(OR(ISNUMBER(E4),ISNUMBER(F4)),MIN(E4,F4)*(A4)," ")))</f>
        <v xml:space="preserve"> </v>
      </c>
      <c r="I4" s="158" t="s">
        <v>71</v>
      </c>
      <c r="J4" s="347" t="str">
        <f t="shared" ref="J4:J34" si="1">IF(I4&lt;&gt;"No", IF(ISNUMBER(H4), H4, ""),"")</f>
        <v/>
      </c>
      <c r="K4" s="174">
        <v>2</v>
      </c>
      <c r="L4" s="272"/>
      <c r="M4" s="269"/>
    </row>
    <row r="5" spans="1:13" ht="54" customHeight="1" x14ac:dyDescent="0.35">
      <c r="A5" s="157">
        <v>3</v>
      </c>
      <c r="B5" s="159">
        <v>9.3000000000000007</v>
      </c>
      <c r="C5" s="274" t="s">
        <v>474</v>
      </c>
      <c r="D5" s="159" t="s">
        <v>67</v>
      </c>
      <c r="E5" s="275"/>
      <c r="F5" s="275"/>
      <c r="G5" s="159" t="str">
        <f>IF(D5="Ambos", IF(AND(ISNUMBER(E5), ISNUMBER(F5)), IF(E5=F5, 0, 1), ""), "")</f>
        <v/>
      </c>
      <c r="H5" s="344" t="str">
        <f t="shared" si="0"/>
        <v xml:space="preserve"> </v>
      </c>
      <c r="I5" s="159" t="s">
        <v>71</v>
      </c>
      <c r="J5" s="345" t="str">
        <f t="shared" si="1"/>
        <v/>
      </c>
      <c r="K5" s="174">
        <v>3</v>
      </c>
      <c r="L5" s="275"/>
      <c r="M5" s="274" t="s">
        <v>93</v>
      </c>
    </row>
    <row r="6" spans="1:13" ht="50" customHeight="1" x14ac:dyDescent="0.35">
      <c r="A6" s="157">
        <v>3</v>
      </c>
      <c r="B6" s="159">
        <v>9.4</v>
      </c>
      <c r="C6" s="274" t="s">
        <v>475</v>
      </c>
      <c r="D6" s="159" t="s">
        <v>67</v>
      </c>
      <c r="E6" s="275"/>
      <c r="F6" s="275"/>
      <c r="G6" s="159" t="str">
        <f>IF(D6="Ambos", IF(AND(ISNUMBER(E6), ISNUMBER(F6)), IF(E6=F6, 0, 1), ""), "")</f>
        <v/>
      </c>
      <c r="H6" s="344" t="str">
        <f t="shared" si="0"/>
        <v xml:space="preserve"> </v>
      </c>
      <c r="I6" s="159" t="s">
        <v>71</v>
      </c>
      <c r="J6" s="345" t="str">
        <f t="shared" si="1"/>
        <v/>
      </c>
      <c r="K6" s="174">
        <v>3</v>
      </c>
      <c r="L6" s="275"/>
      <c r="M6" s="274" t="s">
        <v>93</v>
      </c>
    </row>
    <row r="7" spans="1:13" ht="37" customHeight="1" x14ac:dyDescent="0.35">
      <c r="A7" s="157">
        <v>3</v>
      </c>
      <c r="B7" s="159">
        <v>9.5</v>
      </c>
      <c r="C7" s="274" t="s">
        <v>476</v>
      </c>
      <c r="D7" s="159" t="s">
        <v>58</v>
      </c>
      <c r="E7" s="273"/>
      <c r="F7" s="275"/>
      <c r="G7" s="159"/>
      <c r="H7" s="344" t="str">
        <f t="shared" si="0"/>
        <v xml:space="preserve"> </v>
      </c>
      <c r="I7" s="159" t="s">
        <v>71</v>
      </c>
      <c r="J7" s="345" t="str">
        <f t="shared" si="1"/>
        <v/>
      </c>
      <c r="K7" s="174">
        <v>3</v>
      </c>
      <c r="L7" s="273"/>
      <c r="M7" s="274"/>
    </row>
    <row r="8" spans="1:13" ht="34" customHeight="1" x14ac:dyDescent="0.35">
      <c r="A8" s="157">
        <v>1</v>
      </c>
      <c r="B8" s="160">
        <v>9.6</v>
      </c>
      <c r="C8" s="276" t="s">
        <v>477</v>
      </c>
      <c r="D8" s="277" t="s">
        <v>67</v>
      </c>
      <c r="E8" s="174"/>
      <c r="F8" s="174"/>
      <c r="G8" s="277" t="str">
        <f>IF(D8="Ambos", IF(AND(ISNUMBER(E8), ISNUMBER(F8)), IF(E8=F8, 0, 1), ""), "")</f>
        <v/>
      </c>
      <c r="H8" s="290" t="str">
        <f t="shared" si="0"/>
        <v xml:space="preserve"> </v>
      </c>
      <c r="I8" s="278" t="s">
        <v>71</v>
      </c>
      <c r="J8" s="260" t="str">
        <f t="shared" si="1"/>
        <v/>
      </c>
      <c r="K8" s="174">
        <v>1</v>
      </c>
      <c r="L8" s="174"/>
      <c r="M8" s="276"/>
    </row>
    <row r="9" spans="1:13" ht="81" customHeight="1" x14ac:dyDescent="0.35">
      <c r="A9" s="157">
        <v>2</v>
      </c>
      <c r="B9" s="158">
        <v>9.6999999999999993</v>
      </c>
      <c r="C9" s="269" t="s">
        <v>478</v>
      </c>
      <c r="D9" s="158" t="s">
        <v>57</v>
      </c>
      <c r="E9" s="272"/>
      <c r="F9" s="273"/>
      <c r="G9" s="273"/>
      <c r="H9" s="269" t="str">
        <f t="shared" si="0"/>
        <v xml:space="preserve"> </v>
      </c>
      <c r="I9" s="158" t="s">
        <v>71</v>
      </c>
      <c r="J9" s="347" t="str">
        <f t="shared" si="1"/>
        <v/>
      </c>
      <c r="K9" s="174">
        <v>2</v>
      </c>
      <c r="L9" s="272"/>
      <c r="M9" s="269"/>
    </row>
    <row r="10" spans="1:13" ht="51" customHeight="1" x14ac:dyDescent="0.35">
      <c r="A10" s="157">
        <v>3</v>
      </c>
      <c r="B10" s="161" t="s">
        <v>479</v>
      </c>
      <c r="C10" s="279" t="s">
        <v>480</v>
      </c>
      <c r="D10" s="162" t="s">
        <v>67</v>
      </c>
      <c r="E10" s="280"/>
      <c r="F10" s="280"/>
      <c r="G10" s="162" t="str">
        <f>IF(D10="Ambos", IF(AND(ISNUMBER(E10), ISNUMBER(F10)), IF(E10=F10, 0, 1), ""), "")</f>
        <v/>
      </c>
      <c r="H10" s="344" t="str">
        <f t="shared" si="0"/>
        <v xml:space="preserve"> </v>
      </c>
      <c r="I10" s="162" t="s">
        <v>71</v>
      </c>
      <c r="J10" s="345" t="str">
        <f t="shared" si="1"/>
        <v/>
      </c>
      <c r="K10" s="174">
        <v>3</v>
      </c>
      <c r="L10" s="280"/>
      <c r="M10" s="279"/>
    </row>
    <row r="11" spans="1:13" ht="56" customHeight="1" x14ac:dyDescent="0.35">
      <c r="A11" s="157">
        <v>3</v>
      </c>
      <c r="B11" s="161" t="s">
        <v>481</v>
      </c>
      <c r="C11" s="279" t="s">
        <v>482</v>
      </c>
      <c r="D11" s="162" t="s">
        <v>67</v>
      </c>
      <c r="E11" s="280"/>
      <c r="F11" s="280"/>
      <c r="G11" s="162" t="str">
        <f t="shared" ref="G11:G12" si="2">IF(D11="Ambos", IF(AND(ISNUMBER(E11), ISNUMBER(F11)), IF(E11=F11, 0, 1), ""), "")</f>
        <v/>
      </c>
      <c r="H11" s="344" t="str">
        <f t="shared" si="0"/>
        <v xml:space="preserve"> </v>
      </c>
      <c r="I11" s="162" t="s">
        <v>71</v>
      </c>
      <c r="J11" s="345" t="str">
        <f t="shared" si="1"/>
        <v/>
      </c>
      <c r="K11" s="174">
        <v>3</v>
      </c>
      <c r="L11" s="280"/>
      <c r="M11" s="279"/>
    </row>
    <row r="12" spans="1:13" ht="67" customHeight="1" x14ac:dyDescent="0.35">
      <c r="A12" s="157">
        <v>3</v>
      </c>
      <c r="B12" s="161">
        <v>9.1</v>
      </c>
      <c r="C12" s="279" t="s">
        <v>483</v>
      </c>
      <c r="D12" s="162" t="s">
        <v>67</v>
      </c>
      <c r="E12" s="280"/>
      <c r="F12" s="280"/>
      <c r="G12" s="162" t="str">
        <f t="shared" si="2"/>
        <v/>
      </c>
      <c r="H12" s="344" t="str">
        <f t="shared" si="0"/>
        <v xml:space="preserve"> </v>
      </c>
      <c r="I12" s="162" t="s">
        <v>71</v>
      </c>
      <c r="J12" s="345" t="str">
        <f t="shared" si="1"/>
        <v/>
      </c>
      <c r="K12" s="174">
        <v>3</v>
      </c>
      <c r="L12" s="280"/>
      <c r="M12" s="279"/>
    </row>
    <row r="13" spans="1:13" ht="71" customHeight="1" x14ac:dyDescent="0.35">
      <c r="A13" s="157">
        <v>3</v>
      </c>
      <c r="B13" s="159">
        <v>9.11</v>
      </c>
      <c r="C13" s="274" t="s">
        <v>484</v>
      </c>
      <c r="D13" s="159" t="s">
        <v>57</v>
      </c>
      <c r="E13" s="275"/>
      <c r="F13" s="281"/>
      <c r="G13" s="281"/>
      <c r="H13" s="344" t="str">
        <f t="shared" si="0"/>
        <v xml:space="preserve"> </v>
      </c>
      <c r="I13" s="159" t="s">
        <v>71</v>
      </c>
      <c r="J13" s="345" t="str">
        <f t="shared" si="1"/>
        <v/>
      </c>
      <c r="K13" s="174">
        <v>3</v>
      </c>
      <c r="L13" s="275"/>
      <c r="M13" s="274"/>
    </row>
    <row r="14" spans="1:13" ht="39" customHeight="1" x14ac:dyDescent="0.35">
      <c r="A14" s="157">
        <v>1</v>
      </c>
      <c r="B14" s="160">
        <v>9.1199999999999992</v>
      </c>
      <c r="C14" s="276" t="s">
        <v>485</v>
      </c>
      <c r="D14" s="277" t="s">
        <v>57</v>
      </c>
      <c r="E14" s="174"/>
      <c r="F14" s="281"/>
      <c r="G14" s="281"/>
      <c r="H14" s="290" t="str">
        <f t="shared" si="0"/>
        <v xml:space="preserve"> </v>
      </c>
      <c r="I14" s="278" t="s">
        <v>103</v>
      </c>
      <c r="J14" s="260" t="str">
        <f t="shared" si="1"/>
        <v/>
      </c>
      <c r="K14" s="174">
        <v>1</v>
      </c>
      <c r="L14" s="174"/>
      <c r="M14" s="276" t="s">
        <v>93</v>
      </c>
    </row>
    <row r="15" spans="1:13" ht="146" customHeight="1" x14ac:dyDescent="0.35">
      <c r="A15" s="157">
        <v>3</v>
      </c>
      <c r="B15" s="162">
        <v>9.1300000000000008</v>
      </c>
      <c r="C15" s="279" t="s">
        <v>486</v>
      </c>
      <c r="D15" s="162" t="s">
        <v>57</v>
      </c>
      <c r="E15" s="280"/>
      <c r="F15" s="281"/>
      <c r="G15" s="281"/>
      <c r="H15" s="344" t="str">
        <f t="shared" si="0"/>
        <v xml:space="preserve"> </v>
      </c>
      <c r="I15" s="162" t="s">
        <v>71</v>
      </c>
      <c r="J15" s="345" t="str">
        <f t="shared" si="1"/>
        <v/>
      </c>
      <c r="K15" s="174">
        <v>3</v>
      </c>
      <c r="L15" s="280"/>
      <c r="M15" s="279"/>
    </row>
    <row r="16" spans="1:13" ht="129" customHeight="1" x14ac:dyDescent="0.35">
      <c r="A16" s="157">
        <v>3</v>
      </c>
      <c r="B16" s="162">
        <v>9.14</v>
      </c>
      <c r="C16" s="279" t="s">
        <v>487</v>
      </c>
      <c r="D16" s="162" t="s">
        <v>57</v>
      </c>
      <c r="E16" s="280"/>
      <c r="F16" s="281"/>
      <c r="G16" s="281"/>
      <c r="H16" s="344" t="str">
        <f t="shared" si="0"/>
        <v xml:space="preserve"> </v>
      </c>
      <c r="I16" s="162" t="s">
        <v>71</v>
      </c>
      <c r="J16" s="345" t="str">
        <f t="shared" si="1"/>
        <v/>
      </c>
      <c r="K16" s="174">
        <v>3</v>
      </c>
      <c r="L16" s="280"/>
      <c r="M16" s="279"/>
    </row>
    <row r="17" spans="1:13" ht="127" customHeight="1" x14ac:dyDescent="0.35">
      <c r="A17" s="157">
        <v>3</v>
      </c>
      <c r="B17" s="162">
        <v>9.15</v>
      </c>
      <c r="C17" s="279" t="s">
        <v>488</v>
      </c>
      <c r="D17" s="162" t="s">
        <v>57</v>
      </c>
      <c r="E17" s="280"/>
      <c r="F17" s="281"/>
      <c r="G17" s="281"/>
      <c r="H17" s="344" t="str">
        <f t="shared" si="0"/>
        <v xml:space="preserve"> </v>
      </c>
      <c r="I17" s="162" t="s">
        <v>71</v>
      </c>
      <c r="J17" s="345" t="str">
        <f t="shared" si="1"/>
        <v/>
      </c>
      <c r="K17" s="174">
        <v>3</v>
      </c>
      <c r="L17" s="280"/>
      <c r="M17" s="279"/>
    </row>
    <row r="18" spans="1:13" ht="128" customHeight="1" x14ac:dyDescent="0.35">
      <c r="A18" s="157">
        <v>3</v>
      </c>
      <c r="B18" s="162">
        <v>9.16</v>
      </c>
      <c r="C18" s="279" t="s">
        <v>489</v>
      </c>
      <c r="D18" s="162" t="s">
        <v>57</v>
      </c>
      <c r="E18" s="280"/>
      <c r="F18" s="281"/>
      <c r="G18" s="281"/>
      <c r="H18" s="344" t="str">
        <f t="shared" si="0"/>
        <v xml:space="preserve"> </v>
      </c>
      <c r="I18" s="162" t="s">
        <v>71</v>
      </c>
      <c r="J18" s="345" t="str">
        <f t="shared" si="1"/>
        <v/>
      </c>
      <c r="K18" s="174">
        <v>3</v>
      </c>
      <c r="L18" s="280"/>
      <c r="M18" s="279"/>
    </row>
    <row r="19" spans="1:13" ht="129" customHeight="1" x14ac:dyDescent="0.35">
      <c r="A19" s="157">
        <v>3</v>
      </c>
      <c r="B19" s="162">
        <v>9.17</v>
      </c>
      <c r="C19" s="279" t="s">
        <v>490</v>
      </c>
      <c r="D19" s="162" t="s">
        <v>57</v>
      </c>
      <c r="E19" s="280"/>
      <c r="F19" s="281"/>
      <c r="G19" s="281"/>
      <c r="H19" s="344" t="str">
        <f t="shared" si="0"/>
        <v xml:space="preserve"> </v>
      </c>
      <c r="I19" s="162" t="s">
        <v>71</v>
      </c>
      <c r="J19" s="345" t="str">
        <f t="shared" si="1"/>
        <v/>
      </c>
      <c r="K19" s="174">
        <v>3</v>
      </c>
      <c r="L19" s="280"/>
      <c r="M19" s="279"/>
    </row>
    <row r="20" spans="1:13" ht="130" customHeight="1" x14ac:dyDescent="0.35">
      <c r="A20" s="157">
        <v>3</v>
      </c>
      <c r="B20" s="162">
        <v>9.18</v>
      </c>
      <c r="C20" s="279" t="s">
        <v>491</v>
      </c>
      <c r="D20" s="162" t="s">
        <v>57</v>
      </c>
      <c r="E20" s="280"/>
      <c r="F20" s="281"/>
      <c r="G20" s="281"/>
      <c r="H20" s="344" t="str">
        <f t="shared" si="0"/>
        <v xml:space="preserve"> </v>
      </c>
      <c r="I20" s="162" t="s">
        <v>71</v>
      </c>
      <c r="J20" s="345" t="str">
        <f t="shared" si="1"/>
        <v/>
      </c>
      <c r="K20" s="174">
        <v>3</v>
      </c>
      <c r="L20" s="280"/>
      <c r="M20" s="279"/>
    </row>
    <row r="21" spans="1:13" ht="146" customHeight="1" x14ac:dyDescent="0.35">
      <c r="A21" s="157">
        <v>3</v>
      </c>
      <c r="B21" s="162">
        <v>9.19</v>
      </c>
      <c r="C21" s="279" t="s">
        <v>492</v>
      </c>
      <c r="D21" s="162" t="s">
        <v>57</v>
      </c>
      <c r="E21" s="280"/>
      <c r="F21" s="281"/>
      <c r="G21" s="281"/>
      <c r="H21" s="344" t="str">
        <f t="shared" si="0"/>
        <v xml:space="preserve"> </v>
      </c>
      <c r="I21" s="162" t="s">
        <v>103</v>
      </c>
      <c r="J21" s="345" t="str">
        <f t="shared" si="1"/>
        <v/>
      </c>
      <c r="K21" s="174">
        <v>3</v>
      </c>
      <c r="L21" s="280"/>
      <c r="M21" s="279"/>
    </row>
    <row r="22" spans="1:13" ht="117" customHeight="1" x14ac:dyDescent="0.35">
      <c r="A22" s="157">
        <v>1</v>
      </c>
      <c r="B22" s="163">
        <v>9.1999999999999993</v>
      </c>
      <c r="C22" s="282" t="s">
        <v>493</v>
      </c>
      <c r="D22" s="283"/>
      <c r="E22" s="284"/>
      <c r="F22" s="281"/>
      <c r="G22" s="281"/>
      <c r="H22" s="290" t="str">
        <f t="shared" si="0"/>
        <v xml:space="preserve"> </v>
      </c>
      <c r="I22" s="283" t="s">
        <v>103</v>
      </c>
      <c r="J22" s="260" t="str">
        <f t="shared" si="1"/>
        <v/>
      </c>
      <c r="K22" s="174">
        <v>1</v>
      </c>
      <c r="L22" s="284"/>
      <c r="M22" s="285" t="s">
        <v>494</v>
      </c>
    </row>
    <row r="23" spans="1:13" ht="130" customHeight="1" x14ac:dyDescent="0.35">
      <c r="A23" s="157">
        <v>2</v>
      </c>
      <c r="B23" s="164">
        <v>9.2100000000000009</v>
      </c>
      <c r="C23" s="286" t="s">
        <v>495</v>
      </c>
      <c r="D23" s="168" t="s">
        <v>57</v>
      </c>
      <c r="E23" s="287"/>
      <c r="F23" s="281"/>
      <c r="G23" s="281"/>
      <c r="H23" s="269" t="str">
        <f t="shared" si="0"/>
        <v xml:space="preserve"> </v>
      </c>
      <c r="I23" s="168" t="s">
        <v>71</v>
      </c>
      <c r="J23" s="158" t="str">
        <f t="shared" si="1"/>
        <v/>
      </c>
      <c r="K23" s="174">
        <v>2</v>
      </c>
      <c r="L23" s="287"/>
      <c r="M23" s="270"/>
    </row>
    <row r="24" spans="1:13" ht="114" customHeight="1" x14ac:dyDescent="0.35">
      <c r="A24" s="157">
        <v>2</v>
      </c>
      <c r="B24" s="164">
        <v>9.2200000000000006</v>
      </c>
      <c r="C24" s="286" t="s">
        <v>496</v>
      </c>
      <c r="D24" s="168" t="s">
        <v>57</v>
      </c>
      <c r="E24" s="287"/>
      <c r="F24" s="281"/>
      <c r="G24" s="281"/>
      <c r="H24" s="269" t="str">
        <f t="shared" si="0"/>
        <v xml:space="preserve"> </v>
      </c>
      <c r="I24" s="168" t="s">
        <v>71</v>
      </c>
      <c r="J24" s="158" t="str">
        <f t="shared" si="1"/>
        <v/>
      </c>
      <c r="K24" s="174">
        <v>2</v>
      </c>
      <c r="L24" s="287"/>
      <c r="M24" s="270"/>
    </row>
    <row r="25" spans="1:13" ht="149" customHeight="1" x14ac:dyDescent="0.35">
      <c r="A25" s="157">
        <v>2</v>
      </c>
      <c r="B25" s="164">
        <v>9.23</v>
      </c>
      <c r="C25" s="286" t="s">
        <v>497</v>
      </c>
      <c r="D25" s="168" t="s">
        <v>57</v>
      </c>
      <c r="E25" s="287"/>
      <c r="F25" s="281"/>
      <c r="G25" s="281"/>
      <c r="H25" s="269" t="str">
        <f t="shared" si="0"/>
        <v xml:space="preserve"> </v>
      </c>
      <c r="I25" s="168" t="s">
        <v>71</v>
      </c>
      <c r="J25" s="158" t="str">
        <f t="shared" si="1"/>
        <v/>
      </c>
      <c r="K25" s="174">
        <v>2</v>
      </c>
      <c r="L25" s="287"/>
      <c r="M25" s="270"/>
    </row>
    <row r="26" spans="1:13" ht="144" customHeight="1" x14ac:dyDescent="0.35">
      <c r="A26" s="157">
        <v>2</v>
      </c>
      <c r="B26" s="164">
        <v>9.24</v>
      </c>
      <c r="C26" s="286" t="s">
        <v>498</v>
      </c>
      <c r="D26" s="168" t="s">
        <v>57</v>
      </c>
      <c r="E26" s="287"/>
      <c r="F26" s="281"/>
      <c r="G26" s="281"/>
      <c r="H26" s="269" t="str">
        <f t="shared" si="0"/>
        <v xml:space="preserve"> </v>
      </c>
      <c r="I26" s="168" t="s">
        <v>71</v>
      </c>
      <c r="J26" s="158" t="str">
        <f t="shared" si="1"/>
        <v/>
      </c>
      <c r="K26" s="174">
        <v>2</v>
      </c>
      <c r="L26" s="287"/>
      <c r="M26" s="270"/>
    </row>
    <row r="27" spans="1:13" ht="130" customHeight="1" x14ac:dyDescent="0.35">
      <c r="A27" s="157">
        <v>2</v>
      </c>
      <c r="B27" s="164">
        <v>9.25</v>
      </c>
      <c r="C27" s="286" t="s">
        <v>499</v>
      </c>
      <c r="D27" s="168" t="s">
        <v>57</v>
      </c>
      <c r="E27" s="287"/>
      <c r="F27" s="281"/>
      <c r="G27" s="281"/>
      <c r="H27" s="269" t="str">
        <f t="shared" si="0"/>
        <v xml:space="preserve"> </v>
      </c>
      <c r="I27" s="168" t="s">
        <v>71</v>
      </c>
      <c r="J27" s="158" t="str">
        <f t="shared" si="1"/>
        <v/>
      </c>
      <c r="K27" s="174">
        <v>2</v>
      </c>
      <c r="L27" s="287"/>
      <c r="M27" s="270"/>
    </row>
    <row r="28" spans="1:13" ht="128" customHeight="1" x14ac:dyDescent="0.35">
      <c r="A28" s="157">
        <v>2</v>
      </c>
      <c r="B28" s="164">
        <v>9.26</v>
      </c>
      <c r="C28" s="286" t="s">
        <v>500</v>
      </c>
      <c r="D28" s="168" t="s">
        <v>57</v>
      </c>
      <c r="E28" s="287"/>
      <c r="F28" s="281"/>
      <c r="G28" s="281"/>
      <c r="H28" s="269" t="str">
        <f t="shared" si="0"/>
        <v xml:space="preserve"> </v>
      </c>
      <c r="I28" s="168" t="s">
        <v>71</v>
      </c>
      <c r="J28" s="158" t="str">
        <f t="shared" si="1"/>
        <v/>
      </c>
      <c r="K28" s="174">
        <v>2</v>
      </c>
      <c r="L28" s="287"/>
      <c r="M28" s="270"/>
    </row>
    <row r="29" spans="1:13" ht="46" customHeight="1" x14ac:dyDescent="0.35">
      <c r="A29" s="157">
        <v>3</v>
      </c>
      <c r="B29" s="161">
        <v>9.2799999999999994</v>
      </c>
      <c r="C29" s="279" t="s">
        <v>501</v>
      </c>
      <c r="D29" s="162" t="s">
        <v>57</v>
      </c>
      <c r="E29" s="280"/>
      <c r="F29" s="281"/>
      <c r="G29" s="281"/>
      <c r="H29" s="344" t="str">
        <f t="shared" si="0"/>
        <v xml:space="preserve"> </v>
      </c>
      <c r="I29" s="162" t="s">
        <v>71</v>
      </c>
      <c r="J29" s="346" t="str">
        <f t="shared" si="1"/>
        <v/>
      </c>
      <c r="K29" s="174">
        <v>3</v>
      </c>
      <c r="L29" s="288"/>
      <c r="M29" s="279"/>
    </row>
    <row r="30" spans="1:13" ht="46.5" x14ac:dyDescent="0.35">
      <c r="A30" s="157">
        <v>3</v>
      </c>
      <c r="B30" s="161">
        <v>9.2899999999999991</v>
      </c>
      <c r="C30" s="279" t="s">
        <v>190</v>
      </c>
      <c r="D30" s="162" t="s">
        <v>57</v>
      </c>
      <c r="E30" s="275"/>
      <c r="F30" s="281"/>
      <c r="G30" s="281"/>
      <c r="H30" s="344" t="str">
        <f t="shared" si="0"/>
        <v xml:space="preserve"> </v>
      </c>
      <c r="I30" s="159" t="s">
        <v>71</v>
      </c>
      <c r="J30" s="346" t="str">
        <f t="shared" si="1"/>
        <v/>
      </c>
      <c r="K30" s="174">
        <v>3</v>
      </c>
      <c r="L30" s="275"/>
      <c r="M30" s="274"/>
    </row>
    <row r="31" spans="1:13" x14ac:dyDescent="0.35">
      <c r="A31" s="165"/>
      <c r="B31" s="166"/>
      <c r="C31" s="171" t="s">
        <v>191</v>
      </c>
      <c r="D31" s="171"/>
      <c r="E31" s="171"/>
      <c r="F31" s="171"/>
      <c r="G31" s="172"/>
      <c r="H31" s="317" t="str">
        <f t="shared" si="0"/>
        <v xml:space="preserve"> </v>
      </c>
      <c r="I31" s="171"/>
      <c r="J31" s="326" t="str">
        <f t="shared" si="1"/>
        <v/>
      </c>
      <c r="K31" s="173"/>
      <c r="L31" s="171"/>
      <c r="M31" s="171"/>
    </row>
    <row r="32" spans="1:13" ht="15.75" customHeight="1" x14ac:dyDescent="0.35">
      <c r="A32" s="157"/>
      <c r="B32" s="160">
        <v>9.3000000000000007</v>
      </c>
      <c r="C32" s="289" t="s">
        <v>106</v>
      </c>
      <c r="D32" s="277"/>
      <c r="E32" s="260"/>
      <c r="F32" s="260"/>
      <c r="G32" s="260" t="str">
        <f>IF(D32="Ambos", IF(AND(ISNUMBER(E32), ISNUMBER(F32)), IF(E32=F32, 0, 1), ""), "")</f>
        <v/>
      </c>
      <c r="H32" s="290" t="str">
        <f t="shared" si="0"/>
        <v xml:space="preserve"> </v>
      </c>
      <c r="I32" s="260"/>
      <c r="J32" s="260" t="str">
        <f t="shared" si="1"/>
        <v/>
      </c>
      <c r="K32" s="174"/>
      <c r="L32" s="260"/>
      <c r="M32" s="290"/>
    </row>
    <row r="33" spans="1:13" ht="15.75" customHeight="1" x14ac:dyDescent="0.35">
      <c r="A33" s="157"/>
      <c r="B33" s="160">
        <v>9.31</v>
      </c>
      <c r="C33" s="289" t="s">
        <v>106</v>
      </c>
      <c r="D33" s="277"/>
      <c r="E33" s="260"/>
      <c r="F33" s="260"/>
      <c r="G33" s="260" t="str">
        <f t="shared" ref="G33:G34" si="3">IF(D33="Ambos", IF(AND(ISNUMBER(E33), ISNUMBER(F33)), IF(E33=F33, 0, 1), ""), "")</f>
        <v/>
      </c>
      <c r="H33" s="290" t="str">
        <f t="shared" si="0"/>
        <v xml:space="preserve"> </v>
      </c>
      <c r="I33" s="260"/>
      <c r="J33" s="260" t="str">
        <f t="shared" si="1"/>
        <v/>
      </c>
      <c r="K33" s="174"/>
      <c r="L33" s="260"/>
      <c r="M33" s="290"/>
    </row>
    <row r="34" spans="1:13" ht="15.75" customHeight="1" x14ac:dyDescent="0.35">
      <c r="A34" s="157"/>
      <c r="B34" s="160">
        <v>9.32</v>
      </c>
      <c r="C34" s="289" t="s">
        <v>106</v>
      </c>
      <c r="D34" s="277"/>
      <c r="E34" s="260"/>
      <c r="F34" s="260"/>
      <c r="G34" s="260" t="str">
        <f t="shared" si="3"/>
        <v/>
      </c>
      <c r="H34" s="290" t="str">
        <f t="shared" si="0"/>
        <v xml:space="preserve"> </v>
      </c>
      <c r="I34" s="260"/>
      <c r="J34" s="260" t="str">
        <f t="shared" si="1"/>
        <v/>
      </c>
      <c r="K34" s="174"/>
      <c r="L34" s="260"/>
      <c r="M34" s="290"/>
    </row>
    <row r="35" spans="1:13" x14ac:dyDescent="0.35">
      <c r="A35" s="157"/>
      <c r="B35" s="254" t="s">
        <v>107</v>
      </c>
      <c r="C35" s="255"/>
      <c r="D35" s="254"/>
      <c r="E35" s="254">
        <f>COUNT(E3:E34)</f>
        <v>0</v>
      </c>
      <c r="F35" s="254">
        <f>COUNT(F3:F34)</f>
        <v>0</v>
      </c>
      <c r="G35" s="254">
        <f>COUNT(G3:G34)</f>
        <v>0</v>
      </c>
      <c r="H35" s="255">
        <f>SUM(A3:A34)</f>
        <v>68</v>
      </c>
      <c r="I35" s="254"/>
      <c r="J35" s="254">
        <f>SUM(K3:K34)</f>
        <v>68</v>
      </c>
      <c r="K35" s="254"/>
      <c r="L35" s="254">
        <f>COUNT(L3:L34)</f>
        <v>0</v>
      </c>
      <c r="M35" s="254"/>
    </row>
    <row r="36" spans="1:13" x14ac:dyDescent="0.35">
      <c r="A36" s="157"/>
      <c r="B36" s="291" t="s">
        <v>108</v>
      </c>
      <c r="C36" s="255"/>
      <c r="D36" s="254"/>
      <c r="E36" s="254">
        <f>COUNTIF(E3:E34, 1)</f>
        <v>0</v>
      </c>
      <c r="F36" s="254">
        <f>COUNTIF(F3:F34, 1)</f>
        <v>0</v>
      </c>
      <c r="G36" s="254">
        <f>COUNTIF(G3:G34, 1)</f>
        <v>0</v>
      </c>
      <c r="H36" s="255">
        <f>SUM(H3:H34)</f>
        <v>0</v>
      </c>
      <c r="I36" s="254"/>
      <c r="J36" s="254">
        <f>SUM(J3:J34)</f>
        <v>0</v>
      </c>
      <c r="K36" s="254"/>
      <c r="L36" s="254">
        <f>COUNTIF(L3:L34, 1)</f>
        <v>0</v>
      </c>
      <c r="M36" s="254"/>
    </row>
    <row r="37" spans="1:13" x14ac:dyDescent="0.35">
      <c r="A37" s="292"/>
      <c r="B37" s="254" t="s">
        <v>109</v>
      </c>
      <c r="C37" s="255"/>
      <c r="D37" s="254"/>
      <c r="E37" s="254" t="e">
        <f t="shared" ref="E37:F37" si="4">E36/E35</f>
        <v>#DIV/0!</v>
      </c>
      <c r="F37" s="254" t="e">
        <f t="shared" si="4"/>
        <v>#DIV/0!</v>
      </c>
      <c r="G37" s="256" t="e">
        <f>1-(G36/G35)</f>
        <v>#DIV/0!</v>
      </c>
      <c r="H37" s="257">
        <f>H36/H35</f>
        <v>0</v>
      </c>
      <c r="I37" s="254"/>
      <c r="J37" s="258">
        <f>J36/J35</f>
        <v>0</v>
      </c>
      <c r="K37" s="258"/>
      <c r="L37" s="259" t="e">
        <f>1-(L36/L35)</f>
        <v>#DIV/0!</v>
      </c>
      <c r="M37" s="254"/>
    </row>
  </sheetData>
  <mergeCells count="1">
    <mergeCell ref="B1:L1"/>
  </mergeCells>
  <conditionalFormatting sqref="E32:E34">
    <cfRule type="expression" dxfId="28" priority="14">
      <formula>($D32="FFF")</formula>
    </cfRule>
  </conditionalFormatting>
  <conditionalFormatting sqref="F32:F34">
    <cfRule type="expression" dxfId="27" priority="15">
      <formula>($D32="Survey")</formula>
    </cfRule>
  </conditionalFormatting>
  <conditionalFormatting sqref="G3 G5:G8 G10:G12">
    <cfRule type="expression" dxfId="26" priority="6">
      <formula>($D3="Survey")</formula>
    </cfRule>
    <cfRule type="expression" dxfId="25" priority="7">
      <formula>($D3="FFF")</formula>
    </cfRule>
  </conditionalFormatting>
  <conditionalFormatting sqref="G31:G34">
    <cfRule type="expression" dxfId="24" priority="16">
      <formula>($D31="Survey")</formula>
    </cfRule>
    <cfRule type="expression" dxfId="23" priority="17">
      <formula>($D31="FFF")</formula>
    </cfRule>
  </conditionalFormatting>
  <conditionalFormatting sqref="I2:I3">
    <cfRule type="containsText" dxfId="22" priority="1" operator="containsText" text="No">
      <formula>NOT(ISERROR(SEARCH(("No"),(I2))))</formula>
    </cfRule>
    <cfRule type="containsText" dxfId="21" priority="2" operator="containsText" text="Dis">
      <formula>NOT(ISERROR(SEARCH(("Dis"),(I2))))</formula>
    </cfRule>
    <cfRule type="containsText" dxfId="20" priority="3" operator="containsText" text="Yes">
      <formula>NOT(ISERROR(SEARCH(("Yes"),(I2))))</formula>
    </cfRule>
  </conditionalFormatting>
  <conditionalFormatting sqref="I35:I37">
    <cfRule type="containsText" dxfId="19" priority="21" operator="containsText" text="No">
      <formula>NOT(ISERROR(SEARCH(("No"),(I35))))</formula>
    </cfRule>
    <cfRule type="containsText" dxfId="18" priority="22" operator="containsText" text="Dis">
      <formula>NOT(ISERROR(SEARCH(("Dis"),(I35))))</formula>
    </cfRule>
    <cfRule type="containsText" dxfId="17" priority="23" operator="containsText" text="Yes">
      <formula>NOT(ISERROR(SEARCH(("Yes"),(I35))))</formula>
    </cfRule>
  </conditionalFormatting>
  <conditionalFormatting sqref="L32:L34">
    <cfRule type="expression" dxfId="16" priority="24">
      <formula>($D32="FFF")</formula>
    </cfRule>
  </conditionalFormatting>
  <conditionalFormatting sqref="M35:M37">
    <cfRule type="containsText" dxfId="15" priority="25" operator="containsText" text="No">
      <formula>NOT(ISERROR(SEARCH(("No"),(M35))))</formula>
    </cfRule>
    <cfRule type="containsText" dxfId="14" priority="26" operator="containsText" text="Dis">
      <formula>NOT(ISERROR(SEARCH(("Dis"),(M35))))</formula>
    </cfRule>
    <cfRule type="containsText" dxfId="13" priority="27" operator="containsText" text="Yes">
      <formula>NOT(ISERROR(SEARCH(("Yes"),(M35))))</formula>
    </cfRule>
  </conditionalFormatting>
  <dataValidations count="1">
    <dataValidation type="whole" allowBlank="1" showInputMessage="1" showErrorMessage="1" sqref="E32:F34 L32:L34" xr:uid="{87867033-573E-AC48-A63C-0811A182EF06}">
      <formula1>0</formula1>
      <formula2>1</formula2>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08DCD-0311-EF43-B778-94C7EB8E166B}">
  <dimension ref="A1:M62"/>
  <sheetViews>
    <sheetView topLeftCell="A51" zoomScaleNormal="100" workbookViewId="0">
      <selection activeCell="P33" sqref="P33"/>
    </sheetView>
  </sheetViews>
  <sheetFormatPr defaultColWidth="11" defaultRowHeight="15.5" x14ac:dyDescent="0.35"/>
  <cols>
    <col min="3" max="3" width="21.5" customWidth="1"/>
  </cols>
  <sheetData>
    <row r="1" spans="1:13" ht="19.5" x14ac:dyDescent="0.35">
      <c r="A1" s="293"/>
      <c r="B1" s="352" t="s">
        <v>502</v>
      </c>
      <c r="C1" s="350"/>
      <c r="D1" s="350"/>
      <c r="E1" s="350"/>
      <c r="F1" s="350"/>
      <c r="G1" s="350"/>
      <c r="H1" s="350"/>
      <c r="I1" s="350"/>
      <c r="J1" s="350"/>
      <c r="K1" s="350"/>
      <c r="L1" s="351"/>
      <c r="M1" s="261"/>
    </row>
    <row r="2" spans="1:13" ht="139.5" x14ac:dyDescent="0.35">
      <c r="A2" s="157" t="s">
        <v>53</v>
      </c>
      <c r="B2" s="263" t="s">
        <v>54</v>
      </c>
      <c r="C2" s="263" t="s">
        <v>55</v>
      </c>
      <c r="D2" s="264" t="s">
        <v>56</v>
      </c>
      <c r="E2" s="265" t="s">
        <v>57</v>
      </c>
      <c r="F2" s="265" t="s">
        <v>58</v>
      </c>
      <c r="G2" s="264" t="s">
        <v>59</v>
      </c>
      <c r="H2" s="264" t="s">
        <v>60</v>
      </c>
      <c r="I2" s="266" t="s">
        <v>61</v>
      </c>
      <c r="J2" s="264" t="s">
        <v>62</v>
      </c>
      <c r="K2" s="267" t="s">
        <v>62</v>
      </c>
      <c r="L2" s="266" t="s">
        <v>64</v>
      </c>
      <c r="M2" s="263" t="s">
        <v>503</v>
      </c>
    </row>
    <row r="3" spans="1:13" ht="88" customHeight="1" x14ac:dyDescent="0.35">
      <c r="A3" s="157">
        <v>3</v>
      </c>
      <c r="B3" s="159">
        <v>10.1</v>
      </c>
      <c r="C3" s="274" t="s">
        <v>504</v>
      </c>
      <c r="D3" s="159" t="s">
        <v>67</v>
      </c>
      <c r="E3" s="275"/>
      <c r="F3" s="275"/>
      <c r="G3" s="159" t="str">
        <f>IF(D3="Ambos", IF(AND(ISNUMBER(E3), ISNUMBER(F3)), IF(E3=F3, 0, 1), ""), "")</f>
        <v/>
      </c>
      <c r="H3" s="274" t="str">
        <f>IF(D3="FFF",(IF(ISNUMBER(F3),F3*(A3)," ")),IF(D3="Encuesta",(IF(ISNUMBER(E3),E3*(A3)," ")),IF(OR(ISNUMBER(E3),ISNUMBER(F3)),MIN(E3,F3)*(A3)," ")))</f>
        <v xml:space="preserve"> </v>
      </c>
      <c r="I3" s="159" t="s">
        <v>73</v>
      </c>
      <c r="J3" s="159" t="str">
        <f>IF(I3&lt;&gt;"No", IF(ISNUMBER(H3), H3, ""),"")</f>
        <v/>
      </c>
      <c r="K3" s="174">
        <v>3</v>
      </c>
      <c r="L3" s="275"/>
      <c r="M3" s="274"/>
    </row>
    <row r="4" spans="1:13" ht="82" customHeight="1" x14ac:dyDescent="0.35">
      <c r="A4" s="157">
        <v>3</v>
      </c>
      <c r="B4" s="159">
        <v>10.199999999999999</v>
      </c>
      <c r="C4" s="274" t="s">
        <v>505</v>
      </c>
      <c r="D4" s="159" t="s">
        <v>67</v>
      </c>
      <c r="E4" s="275"/>
      <c r="F4" s="275"/>
      <c r="G4" s="159" t="str">
        <f t="shared" ref="G4:G8" si="0">IF(D4="Ambos", IF(AND(ISNUMBER(E4), ISNUMBER(F4)), IF(E4=F4, 0, 1), ""), "")</f>
        <v/>
      </c>
      <c r="H4" s="274" t="str">
        <f t="shared" ref="H4:H59" si="1">IF(D4="FFF",(IF(ISNUMBER(F4),F4*(A4)," ")),IF(D4="Encuesta",(IF(ISNUMBER(E4),E4*(A4)," ")),IF(OR(ISNUMBER(E4),ISNUMBER(F4)),MIN(E4,F4)*(A4)," ")))</f>
        <v xml:space="preserve"> </v>
      </c>
      <c r="I4" s="159" t="s">
        <v>68</v>
      </c>
      <c r="J4" s="159" t="str">
        <f t="shared" ref="J4:J59" si="2">IF(I4&lt;&gt;"No", IF(ISNUMBER(H4), H4, ""),"")</f>
        <v/>
      </c>
      <c r="K4" s="174"/>
      <c r="L4" s="275"/>
      <c r="M4" s="274"/>
    </row>
    <row r="5" spans="1:13" ht="83" customHeight="1" x14ac:dyDescent="0.35">
      <c r="A5" s="157">
        <v>3</v>
      </c>
      <c r="B5" s="159">
        <v>10.3</v>
      </c>
      <c r="C5" s="274" t="s">
        <v>506</v>
      </c>
      <c r="D5" s="159" t="s">
        <v>67</v>
      </c>
      <c r="E5" s="275"/>
      <c r="F5" s="275"/>
      <c r="G5" s="159" t="str">
        <f t="shared" si="0"/>
        <v/>
      </c>
      <c r="H5" s="274" t="str">
        <f t="shared" si="1"/>
        <v xml:space="preserve"> </v>
      </c>
      <c r="I5" s="159" t="s">
        <v>68</v>
      </c>
      <c r="J5" s="159" t="str">
        <f t="shared" si="2"/>
        <v/>
      </c>
      <c r="K5" s="174"/>
      <c r="L5" s="275"/>
      <c r="M5" s="274"/>
    </row>
    <row r="6" spans="1:13" ht="108" customHeight="1" x14ac:dyDescent="0.35">
      <c r="A6" s="157">
        <v>3</v>
      </c>
      <c r="B6" s="159">
        <v>10.4</v>
      </c>
      <c r="C6" s="274" t="s">
        <v>507</v>
      </c>
      <c r="D6" s="159" t="s">
        <v>67</v>
      </c>
      <c r="E6" s="275"/>
      <c r="F6" s="275"/>
      <c r="G6" s="159" t="str">
        <f t="shared" si="0"/>
        <v/>
      </c>
      <c r="H6" s="274" t="str">
        <f t="shared" si="1"/>
        <v xml:space="preserve"> </v>
      </c>
      <c r="I6" s="159" t="s">
        <v>73</v>
      </c>
      <c r="J6" s="159" t="str">
        <f t="shared" si="2"/>
        <v/>
      </c>
      <c r="K6" s="174">
        <v>3</v>
      </c>
      <c r="L6" s="275"/>
      <c r="M6" s="274"/>
    </row>
    <row r="7" spans="1:13" ht="35" customHeight="1" x14ac:dyDescent="0.35">
      <c r="A7" s="157">
        <v>1</v>
      </c>
      <c r="B7" s="160">
        <v>10.5</v>
      </c>
      <c r="C7" s="276" t="s">
        <v>508</v>
      </c>
      <c r="D7" s="277" t="s">
        <v>58</v>
      </c>
      <c r="E7" s="273"/>
      <c r="F7" s="174"/>
      <c r="G7" s="277" t="str">
        <f t="shared" si="0"/>
        <v/>
      </c>
      <c r="H7" s="290" t="str">
        <f t="shared" si="1"/>
        <v xml:space="preserve"> </v>
      </c>
      <c r="I7" s="278" t="s">
        <v>68</v>
      </c>
      <c r="J7" s="260" t="str">
        <f t="shared" si="2"/>
        <v/>
      </c>
      <c r="K7" s="174"/>
      <c r="L7" s="273"/>
      <c r="M7" s="276"/>
    </row>
    <row r="8" spans="1:13" ht="81" customHeight="1" x14ac:dyDescent="0.35">
      <c r="A8" s="157">
        <v>1</v>
      </c>
      <c r="B8" s="160">
        <v>10.6</v>
      </c>
      <c r="C8" s="276" t="s">
        <v>509</v>
      </c>
      <c r="D8" s="277" t="s">
        <v>58</v>
      </c>
      <c r="E8" s="273"/>
      <c r="F8" s="174"/>
      <c r="G8" s="277" t="str">
        <f t="shared" si="0"/>
        <v/>
      </c>
      <c r="H8" s="290" t="str">
        <f t="shared" si="1"/>
        <v xml:space="preserve"> </v>
      </c>
      <c r="I8" s="278" t="s">
        <v>68</v>
      </c>
      <c r="J8" s="260" t="str">
        <f t="shared" si="2"/>
        <v/>
      </c>
      <c r="K8" s="174"/>
      <c r="L8" s="273"/>
      <c r="M8" s="276"/>
    </row>
    <row r="9" spans="1:13" ht="67" customHeight="1" x14ac:dyDescent="0.35">
      <c r="A9" s="157">
        <v>1</v>
      </c>
      <c r="B9" s="160">
        <v>10.7</v>
      </c>
      <c r="C9" s="276" t="s">
        <v>510</v>
      </c>
      <c r="D9" s="277" t="s">
        <v>67</v>
      </c>
      <c r="E9" s="273"/>
      <c r="F9" s="174"/>
      <c r="G9" s="277" t="str">
        <f>IF(D9="Ambos", IF(AND(ISNUMBER(E9), ISNUMBER(F9)), IF(E9=F9, 0, 1), ""), "")</f>
        <v/>
      </c>
      <c r="H9" s="290" t="str">
        <f t="shared" si="1"/>
        <v xml:space="preserve"> </v>
      </c>
      <c r="I9" s="278" t="s">
        <v>68</v>
      </c>
      <c r="J9" s="260" t="str">
        <f t="shared" si="2"/>
        <v/>
      </c>
      <c r="K9" s="174"/>
      <c r="L9" s="273"/>
      <c r="M9" s="276"/>
    </row>
    <row r="10" spans="1:13" ht="73" customHeight="1" x14ac:dyDescent="0.35">
      <c r="A10" s="157">
        <v>1</v>
      </c>
      <c r="B10" s="160">
        <v>10.8</v>
      </c>
      <c r="C10" s="276" t="s">
        <v>511</v>
      </c>
      <c r="D10" s="277" t="s">
        <v>58</v>
      </c>
      <c r="E10" s="273"/>
      <c r="F10" s="174"/>
      <c r="G10" s="277" t="str">
        <f t="shared" ref="G10:G15" si="3">IF(D10="Both", IF(AND(ISNUMBER(E10), ISNUMBER(F10)), IF(E10=F10, 0, 1), ""), "")</f>
        <v/>
      </c>
      <c r="H10" s="290" t="str">
        <f t="shared" si="1"/>
        <v xml:space="preserve"> </v>
      </c>
      <c r="I10" s="278" t="s">
        <v>103</v>
      </c>
      <c r="J10" s="260" t="str">
        <f t="shared" si="2"/>
        <v/>
      </c>
      <c r="K10" s="174">
        <v>1</v>
      </c>
      <c r="L10" s="273"/>
      <c r="M10" s="276" t="s">
        <v>512</v>
      </c>
    </row>
    <row r="11" spans="1:13" ht="56" customHeight="1" x14ac:dyDescent="0.35">
      <c r="A11" s="157">
        <v>1</v>
      </c>
      <c r="B11" s="160">
        <v>10.9</v>
      </c>
      <c r="C11" s="276" t="s">
        <v>513</v>
      </c>
      <c r="D11" s="277" t="s">
        <v>58</v>
      </c>
      <c r="E11" s="273"/>
      <c r="F11" s="174"/>
      <c r="G11" s="277" t="str">
        <f t="shared" si="3"/>
        <v/>
      </c>
      <c r="H11" s="290" t="str">
        <f t="shared" si="1"/>
        <v xml:space="preserve"> </v>
      </c>
      <c r="I11" s="278" t="s">
        <v>103</v>
      </c>
      <c r="J11" s="260" t="str">
        <f t="shared" si="2"/>
        <v/>
      </c>
      <c r="K11" s="174">
        <v>1</v>
      </c>
      <c r="L11" s="273"/>
      <c r="M11" s="276"/>
    </row>
    <row r="12" spans="1:13" ht="51" customHeight="1" x14ac:dyDescent="0.35">
      <c r="A12" s="157">
        <v>3</v>
      </c>
      <c r="B12" s="167">
        <v>10.1</v>
      </c>
      <c r="C12" s="274" t="s">
        <v>514</v>
      </c>
      <c r="D12" s="159" t="s">
        <v>58</v>
      </c>
      <c r="E12" s="273"/>
      <c r="F12" s="275"/>
      <c r="G12" s="159" t="str">
        <f t="shared" si="3"/>
        <v/>
      </c>
      <c r="H12" s="274" t="str">
        <f t="shared" si="1"/>
        <v xml:space="preserve"> </v>
      </c>
      <c r="I12" s="159" t="s">
        <v>71</v>
      </c>
      <c r="J12" s="159" t="str">
        <f t="shared" si="2"/>
        <v/>
      </c>
      <c r="K12" s="174">
        <v>3</v>
      </c>
      <c r="L12" s="273"/>
      <c r="M12" s="274"/>
    </row>
    <row r="13" spans="1:13" ht="100" customHeight="1" x14ac:dyDescent="0.35">
      <c r="A13" s="157">
        <v>1</v>
      </c>
      <c r="B13" s="160">
        <v>10.11</v>
      </c>
      <c r="C13" s="276" t="s">
        <v>515</v>
      </c>
      <c r="D13" s="277" t="s">
        <v>57</v>
      </c>
      <c r="E13" s="174"/>
      <c r="F13" s="273"/>
      <c r="G13" s="312" t="str">
        <f t="shared" si="3"/>
        <v/>
      </c>
      <c r="H13" s="290" t="str">
        <f t="shared" si="1"/>
        <v xml:space="preserve"> </v>
      </c>
      <c r="I13" s="278" t="s">
        <v>68</v>
      </c>
      <c r="J13" s="260" t="str">
        <f t="shared" si="2"/>
        <v/>
      </c>
      <c r="K13" s="174"/>
      <c r="L13" s="174"/>
      <c r="M13" s="276"/>
    </row>
    <row r="14" spans="1:13" ht="85" customHeight="1" x14ac:dyDescent="0.35">
      <c r="A14" s="157">
        <v>2</v>
      </c>
      <c r="B14" s="158">
        <v>10.119999999999999</v>
      </c>
      <c r="C14" s="269" t="s">
        <v>516</v>
      </c>
      <c r="D14" s="158" t="s">
        <v>67</v>
      </c>
      <c r="E14" s="272"/>
      <c r="F14" s="272"/>
      <c r="G14" s="158" t="str">
        <f>IF(D14="Ambos", IF(AND(ISNUMBER(E14), ISNUMBER(F14)), IF(E14=F14, 0, 1), ""), "")</f>
        <v/>
      </c>
      <c r="H14" s="348" t="str">
        <f t="shared" si="1"/>
        <v xml:space="preserve"> </v>
      </c>
      <c r="I14" s="158" t="s">
        <v>68</v>
      </c>
      <c r="J14" s="260" t="str">
        <f t="shared" si="2"/>
        <v/>
      </c>
      <c r="K14" s="174"/>
      <c r="L14" s="272"/>
      <c r="M14" s="269"/>
    </row>
    <row r="15" spans="1:13" ht="99" customHeight="1" x14ac:dyDescent="0.35">
      <c r="A15" s="157">
        <v>2</v>
      </c>
      <c r="B15" s="158">
        <v>10.130000000000001</v>
      </c>
      <c r="C15" s="269" t="s">
        <v>517</v>
      </c>
      <c r="D15" s="158" t="s">
        <v>141</v>
      </c>
      <c r="E15" s="272"/>
      <c r="F15" s="273"/>
      <c r="G15" s="158" t="str">
        <f t="shared" si="3"/>
        <v/>
      </c>
      <c r="H15" s="348" t="str">
        <f t="shared" si="1"/>
        <v xml:space="preserve"> </v>
      </c>
      <c r="I15" s="158" t="s">
        <v>103</v>
      </c>
      <c r="J15" s="260" t="str">
        <f t="shared" si="2"/>
        <v/>
      </c>
      <c r="K15" s="174">
        <v>2</v>
      </c>
      <c r="L15" s="272"/>
      <c r="M15" s="269"/>
    </row>
    <row r="16" spans="1:13" ht="213" customHeight="1" x14ac:dyDescent="0.35">
      <c r="A16" s="157">
        <v>3</v>
      </c>
      <c r="B16" s="159">
        <v>10.14</v>
      </c>
      <c r="C16" s="274" t="s">
        <v>518</v>
      </c>
      <c r="D16" s="159" t="s">
        <v>67</v>
      </c>
      <c r="E16" s="275"/>
      <c r="F16" s="275"/>
      <c r="G16" s="159" t="str">
        <f>IF(D16="Ambos", IF(AND(ISNUMBER(E16), ISNUMBER(F16)), IF(E16=F16, 0, 1), ""), "")</f>
        <v/>
      </c>
      <c r="H16" s="274" t="str">
        <f t="shared" si="1"/>
        <v xml:space="preserve"> </v>
      </c>
      <c r="I16" s="159" t="s">
        <v>68</v>
      </c>
      <c r="J16" s="159" t="str">
        <f t="shared" si="2"/>
        <v/>
      </c>
      <c r="K16" s="174"/>
      <c r="L16" s="275"/>
      <c r="M16" s="274"/>
    </row>
    <row r="17" spans="1:13" ht="274" customHeight="1" x14ac:dyDescent="0.35">
      <c r="A17" s="157">
        <v>3</v>
      </c>
      <c r="B17" s="159">
        <v>10.15</v>
      </c>
      <c r="C17" s="274" t="s">
        <v>519</v>
      </c>
      <c r="D17" s="159" t="s">
        <v>67</v>
      </c>
      <c r="E17" s="275"/>
      <c r="F17" s="275"/>
      <c r="G17" s="159" t="str">
        <f>IF(D17="Ambos", IF(AND(ISNUMBER(E17), ISNUMBER(F17)), IF(E17=F17, 0, 1), ""), "")</f>
        <v/>
      </c>
      <c r="H17" s="274" t="str">
        <f t="shared" si="1"/>
        <v xml:space="preserve"> </v>
      </c>
      <c r="I17" s="159" t="s">
        <v>68</v>
      </c>
      <c r="J17" s="159" t="str">
        <f t="shared" si="2"/>
        <v/>
      </c>
      <c r="K17" s="174"/>
      <c r="L17" s="275"/>
      <c r="M17" s="274"/>
    </row>
    <row r="18" spans="1:13" ht="67" customHeight="1" x14ac:dyDescent="0.35">
      <c r="A18" s="157">
        <v>3</v>
      </c>
      <c r="B18" s="159">
        <v>10.16</v>
      </c>
      <c r="C18" s="274" t="s">
        <v>520</v>
      </c>
      <c r="D18" s="159" t="s">
        <v>57</v>
      </c>
      <c r="E18" s="275"/>
      <c r="F18" s="273"/>
      <c r="G18" s="273"/>
      <c r="H18" s="274" t="str">
        <f t="shared" si="1"/>
        <v xml:space="preserve"> </v>
      </c>
      <c r="I18" s="159" t="s">
        <v>73</v>
      </c>
      <c r="J18" s="159" t="str">
        <f t="shared" si="2"/>
        <v/>
      </c>
      <c r="K18" s="174">
        <v>3</v>
      </c>
      <c r="L18" s="275"/>
      <c r="M18" s="274"/>
    </row>
    <row r="19" spans="1:13" ht="101" customHeight="1" x14ac:dyDescent="0.35">
      <c r="A19" s="157">
        <v>2</v>
      </c>
      <c r="B19" s="158">
        <v>10.17</v>
      </c>
      <c r="C19" s="269" t="s">
        <v>521</v>
      </c>
      <c r="D19" s="158" t="s">
        <v>57</v>
      </c>
      <c r="E19" s="272"/>
      <c r="F19" s="272"/>
      <c r="G19" s="273"/>
      <c r="H19" s="348" t="str">
        <f t="shared" si="1"/>
        <v xml:space="preserve"> </v>
      </c>
      <c r="I19" s="158" t="s">
        <v>71</v>
      </c>
      <c r="J19" s="260" t="str">
        <f t="shared" si="2"/>
        <v/>
      </c>
      <c r="K19" s="174">
        <v>2</v>
      </c>
      <c r="L19" s="272"/>
      <c r="M19" s="269"/>
    </row>
    <row r="20" spans="1:13" ht="53" customHeight="1" x14ac:dyDescent="0.35">
      <c r="A20" s="157">
        <v>1</v>
      </c>
      <c r="B20" s="160">
        <v>10.18</v>
      </c>
      <c r="C20" s="276" t="s">
        <v>522</v>
      </c>
      <c r="D20" s="277" t="s">
        <v>58</v>
      </c>
      <c r="E20" s="273"/>
      <c r="F20" s="174"/>
      <c r="G20" s="162"/>
      <c r="H20" s="290" t="str">
        <f t="shared" si="1"/>
        <v xml:space="preserve"> </v>
      </c>
      <c r="I20" s="278" t="s">
        <v>68</v>
      </c>
      <c r="J20" s="260" t="str">
        <f t="shared" si="2"/>
        <v/>
      </c>
      <c r="K20" s="174"/>
      <c r="L20" s="273"/>
      <c r="M20" s="276"/>
    </row>
    <row r="21" spans="1:13" ht="36" customHeight="1" x14ac:dyDescent="0.35">
      <c r="A21" s="157">
        <v>1</v>
      </c>
      <c r="B21" s="160">
        <v>10.19</v>
      </c>
      <c r="C21" s="276" t="s">
        <v>523</v>
      </c>
      <c r="D21" s="277" t="s">
        <v>58</v>
      </c>
      <c r="E21" s="273"/>
      <c r="F21" s="174"/>
      <c r="G21" s="162"/>
      <c r="H21" s="290" t="str">
        <f t="shared" si="1"/>
        <v xml:space="preserve"> </v>
      </c>
      <c r="I21" s="278" t="s">
        <v>68</v>
      </c>
      <c r="J21" s="260" t="str">
        <f t="shared" si="2"/>
        <v/>
      </c>
      <c r="K21" s="174"/>
      <c r="L21" s="273"/>
      <c r="M21" s="276"/>
    </row>
    <row r="22" spans="1:13" ht="89" customHeight="1" x14ac:dyDescent="0.35">
      <c r="A22" s="157">
        <v>2</v>
      </c>
      <c r="B22" s="168" t="s">
        <v>524</v>
      </c>
      <c r="C22" s="270" t="s">
        <v>525</v>
      </c>
      <c r="D22" s="168" t="s">
        <v>57</v>
      </c>
      <c r="E22" s="287"/>
      <c r="F22" s="281"/>
      <c r="G22" s="281"/>
      <c r="H22" s="348" t="str">
        <f t="shared" si="1"/>
        <v xml:space="preserve"> </v>
      </c>
      <c r="I22" s="168" t="s">
        <v>71</v>
      </c>
      <c r="J22" s="260" t="str">
        <f t="shared" si="2"/>
        <v/>
      </c>
      <c r="K22" s="174">
        <v>2</v>
      </c>
      <c r="L22" s="287"/>
      <c r="M22" s="270"/>
    </row>
    <row r="23" spans="1:13" ht="83" customHeight="1" x14ac:dyDescent="0.35">
      <c r="A23" s="157">
        <v>3</v>
      </c>
      <c r="B23" s="167">
        <v>10.210000000000001</v>
      </c>
      <c r="C23" s="274" t="s">
        <v>526</v>
      </c>
      <c r="D23" s="159" t="s">
        <v>57</v>
      </c>
      <c r="E23" s="275"/>
      <c r="F23" s="273"/>
      <c r="G23" s="273"/>
      <c r="H23" s="274" t="str">
        <f t="shared" si="1"/>
        <v xml:space="preserve"> </v>
      </c>
      <c r="I23" s="159" t="s">
        <v>103</v>
      </c>
      <c r="J23" s="159" t="str">
        <f t="shared" si="2"/>
        <v/>
      </c>
      <c r="K23" s="174">
        <v>3</v>
      </c>
      <c r="L23" s="275"/>
      <c r="M23" s="274"/>
    </row>
    <row r="24" spans="1:13" ht="102" customHeight="1" x14ac:dyDescent="0.35">
      <c r="A24" s="157">
        <v>3</v>
      </c>
      <c r="B24" s="159">
        <v>10.220000000000001</v>
      </c>
      <c r="C24" s="274" t="s">
        <v>527</v>
      </c>
      <c r="D24" s="159" t="s">
        <v>57</v>
      </c>
      <c r="E24" s="275"/>
      <c r="F24" s="273"/>
      <c r="G24" s="273"/>
      <c r="H24" s="274" t="str">
        <f t="shared" si="1"/>
        <v xml:space="preserve"> </v>
      </c>
      <c r="I24" s="159" t="s">
        <v>103</v>
      </c>
      <c r="J24" s="159" t="str">
        <f t="shared" si="2"/>
        <v/>
      </c>
      <c r="K24" s="174">
        <v>3</v>
      </c>
      <c r="L24" s="275"/>
      <c r="M24" s="274"/>
    </row>
    <row r="25" spans="1:13" ht="64" customHeight="1" x14ac:dyDescent="0.35">
      <c r="A25" s="157">
        <v>3</v>
      </c>
      <c r="B25" s="159">
        <v>10.23</v>
      </c>
      <c r="C25" s="274" t="s">
        <v>528</v>
      </c>
      <c r="D25" s="159" t="s">
        <v>57</v>
      </c>
      <c r="E25" s="275"/>
      <c r="F25" s="273"/>
      <c r="G25" s="273"/>
      <c r="H25" s="274" t="str">
        <f t="shared" si="1"/>
        <v xml:space="preserve"> </v>
      </c>
      <c r="I25" s="159" t="s">
        <v>103</v>
      </c>
      <c r="J25" s="159" t="str">
        <f t="shared" si="2"/>
        <v/>
      </c>
      <c r="K25" s="174">
        <v>3</v>
      </c>
      <c r="L25" s="275"/>
      <c r="M25" s="274"/>
    </row>
    <row r="26" spans="1:13" ht="113" customHeight="1" x14ac:dyDescent="0.35">
      <c r="A26" s="157">
        <v>3</v>
      </c>
      <c r="B26" s="159">
        <v>10.24</v>
      </c>
      <c r="C26" s="274" t="s">
        <v>529</v>
      </c>
      <c r="D26" s="159" t="s">
        <v>57</v>
      </c>
      <c r="E26" s="275"/>
      <c r="F26" s="273"/>
      <c r="G26" s="273"/>
      <c r="H26" s="274" t="str">
        <f t="shared" si="1"/>
        <v xml:space="preserve"> </v>
      </c>
      <c r="I26" s="159" t="s">
        <v>103</v>
      </c>
      <c r="J26" s="159" t="str">
        <f t="shared" si="2"/>
        <v/>
      </c>
      <c r="K26" s="174">
        <v>3</v>
      </c>
      <c r="L26" s="275"/>
      <c r="M26" s="274"/>
    </row>
    <row r="27" spans="1:13" ht="81" customHeight="1" x14ac:dyDescent="0.35">
      <c r="A27" s="157">
        <v>3</v>
      </c>
      <c r="B27" s="159">
        <v>10.25</v>
      </c>
      <c r="C27" s="274" t="s">
        <v>530</v>
      </c>
      <c r="D27" s="159" t="s">
        <v>57</v>
      </c>
      <c r="E27" s="275"/>
      <c r="F27" s="273"/>
      <c r="G27" s="273"/>
      <c r="H27" s="274" t="str">
        <f t="shared" si="1"/>
        <v xml:space="preserve"> </v>
      </c>
      <c r="I27" s="159" t="s">
        <v>103</v>
      </c>
      <c r="J27" s="159" t="str">
        <f t="shared" si="2"/>
        <v/>
      </c>
      <c r="K27" s="174">
        <v>3</v>
      </c>
      <c r="L27" s="275"/>
      <c r="M27" s="274" t="s">
        <v>531</v>
      </c>
    </row>
    <row r="28" spans="1:13" ht="100" customHeight="1" x14ac:dyDescent="0.35">
      <c r="A28" s="157">
        <v>3</v>
      </c>
      <c r="B28" s="159">
        <v>10.26</v>
      </c>
      <c r="C28" s="274" t="s">
        <v>532</v>
      </c>
      <c r="D28" s="159" t="s">
        <v>57</v>
      </c>
      <c r="E28" s="275"/>
      <c r="F28" s="273"/>
      <c r="G28" s="273"/>
      <c r="H28" s="274" t="str">
        <f t="shared" si="1"/>
        <v xml:space="preserve"> </v>
      </c>
      <c r="I28" s="159" t="s">
        <v>103</v>
      </c>
      <c r="J28" s="159" t="str">
        <f t="shared" si="2"/>
        <v/>
      </c>
      <c r="K28" s="174">
        <v>3</v>
      </c>
      <c r="L28" s="275"/>
      <c r="M28" s="274"/>
    </row>
    <row r="29" spans="1:13" ht="84" customHeight="1" x14ac:dyDescent="0.35">
      <c r="A29" s="157">
        <v>3</v>
      </c>
      <c r="B29" s="159">
        <v>10.27</v>
      </c>
      <c r="C29" s="274" t="s">
        <v>533</v>
      </c>
      <c r="D29" s="159" t="s">
        <v>57</v>
      </c>
      <c r="E29" s="275"/>
      <c r="F29" s="273"/>
      <c r="G29" s="273"/>
      <c r="H29" s="274" t="str">
        <f t="shared" si="1"/>
        <v xml:space="preserve"> </v>
      </c>
      <c r="I29" s="159" t="s">
        <v>73</v>
      </c>
      <c r="J29" s="159" t="str">
        <f t="shared" si="2"/>
        <v/>
      </c>
      <c r="K29" s="174">
        <v>3</v>
      </c>
      <c r="L29" s="275"/>
      <c r="M29" s="274"/>
    </row>
    <row r="30" spans="1:13" ht="117" customHeight="1" x14ac:dyDescent="0.35">
      <c r="A30" s="157">
        <v>2</v>
      </c>
      <c r="B30" s="158">
        <v>10.28</v>
      </c>
      <c r="C30" s="269" t="s">
        <v>534</v>
      </c>
      <c r="D30" s="158" t="s">
        <v>57</v>
      </c>
      <c r="E30" s="272"/>
      <c r="F30" s="273"/>
      <c r="G30" s="273"/>
      <c r="H30" s="348" t="str">
        <f t="shared" si="1"/>
        <v xml:space="preserve"> </v>
      </c>
      <c r="I30" s="158" t="s">
        <v>71</v>
      </c>
      <c r="J30" s="159" t="str">
        <f t="shared" si="2"/>
        <v/>
      </c>
      <c r="K30" s="174">
        <v>2</v>
      </c>
      <c r="L30" s="272"/>
      <c r="M30" s="269"/>
    </row>
    <row r="31" spans="1:13" ht="111" customHeight="1" x14ac:dyDescent="0.35">
      <c r="A31" s="157">
        <v>2</v>
      </c>
      <c r="B31" s="168">
        <v>10.29</v>
      </c>
      <c r="C31" s="270" t="s">
        <v>535</v>
      </c>
      <c r="D31" s="168" t="s">
        <v>57</v>
      </c>
      <c r="E31" s="287"/>
      <c r="F31" s="281"/>
      <c r="G31" s="281"/>
      <c r="H31" s="348" t="str">
        <f t="shared" si="1"/>
        <v xml:space="preserve"> </v>
      </c>
      <c r="I31" s="168" t="s">
        <v>68</v>
      </c>
      <c r="J31" s="159" t="str">
        <f t="shared" si="2"/>
        <v/>
      </c>
      <c r="K31" s="174"/>
      <c r="L31" s="287"/>
      <c r="M31" s="270"/>
    </row>
    <row r="32" spans="1:13" ht="79" customHeight="1" x14ac:dyDescent="0.35">
      <c r="A32" s="157">
        <v>1</v>
      </c>
      <c r="B32" s="169">
        <v>10.3</v>
      </c>
      <c r="C32" s="156" t="s">
        <v>536</v>
      </c>
      <c r="D32" s="294" t="s">
        <v>57</v>
      </c>
      <c r="E32" s="268"/>
      <c r="F32" s="281"/>
      <c r="G32" s="281"/>
      <c r="H32" s="290" t="str">
        <f t="shared" si="1"/>
        <v xml:space="preserve"> </v>
      </c>
      <c r="I32" s="294" t="s">
        <v>68</v>
      </c>
      <c r="J32" s="159" t="str">
        <f t="shared" si="2"/>
        <v/>
      </c>
      <c r="K32" s="174"/>
      <c r="L32" s="268"/>
      <c r="M32" s="156"/>
    </row>
    <row r="33" spans="1:13" ht="117" customHeight="1" x14ac:dyDescent="0.35">
      <c r="A33" s="157">
        <v>3</v>
      </c>
      <c r="B33" s="159">
        <v>10.31</v>
      </c>
      <c r="C33" s="274" t="s">
        <v>537</v>
      </c>
      <c r="D33" s="159" t="s">
        <v>57</v>
      </c>
      <c r="E33" s="275"/>
      <c r="F33" s="273"/>
      <c r="G33" s="273"/>
      <c r="H33" s="274" t="str">
        <f t="shared" si="1"/>
        <v xml:space="preserve"> </v>
      </c>
      <c r="I33" s="159" t="s">
        <v>73</v>
      </c>
      <c r="J33" s="159" t="str">
        <f t="shared" si="2"/>
        <v/>
      </c>
      <c r="K33" s="174">
        <v>3</v>
      </c>
      <c r="L33" s="275"/>
      <c r="M33" s="274"/>
    </row>
    <row r="34" spans="1:13" ht="132" customHeight="1" x14ac:dyDescent="0.35">
      <c r="A34" s="157">
        <v>3</v>
      </c>
      <c r="B34" s="162">
        <v>10.32</v>
      </c>
      <c r="C34" s="279" t="s">
        <v>538</v>
      </c>
      <c r="D34" s="162" t="s">
        <v>57</v>
      </c>
      <c r="E34" s="280"/>
      <c r="F34" s="281"/>
      <c r="G34" s="281"/>
      <c r="H34" s="274" t="str">
        <f t="shared" si="1"/>
        <v xml:space="preserve"> </v>
      </c>
      <c r="I34" s="162" t="s">
        <v>103</v>
      </c>
      <c r="J34" s="159" t="str">
        <f t="shared" si="2"/>
        <v/>
      </c>
      <c r="K34" s="174">
        <v>3</v>
      </c>
      <c r="L34" s="280"/>
      <c r="M34" s="279"/>
    </row>
    <row r="35" spans="1:13" ht="96" customHeight="1" x14ac:dyDescent="0.35">
      <c r="A35" s="157">
        <v>3</v>
      </c>
      <c r="B35" s="162">
        <v>10.33</v>
      </c>
      <c r="C35" s="279" t="s">
        <v>539</v>
      </c>
      <c r="D35" s="162" t="s">
        <v>57</v>
      </c>
      <c r="E35" s="280"/>
      <c r="F35" s="281"/>
      <c r="G35" s="281"/>
      <c r="H35" s="274" t="str">
        <f t="shared" si="1"/>
        <v xml:space="preserve"> </v>
      </c>
      <c r="I35" s="162" t="s">
        <v>103</v>
      </c>
      <c r="J35" s="159" t="str">
        <f t="shared" si="2"/>
        <v/>
      </c>
      <c r="K35" s="174">
        <v>3</v>
      </c>
      <c r="L35" s="280"/>
      <c r="M35" s="279"/>
    </row>
    <row r="36" spans="1:13" ht="96" customHeight="1" x14ac:dyDescent="0.35">
      <c r="A36" s="157">
        <v>3</v>
      </c>
      <c r="B36" s="167">
        <v>10.34</v>
      </c>
      <c r="C36" s="274" t="s">
        <v>540</v>
      </c>
      <c r="D36" s="159" t="s">
        <v>141</v>
      </c>
      <c r="E36" s="275"/>
      <c r="F36" s="273"/>
      <c r="G36" s="273"/>
      <c r="H36" s="274" t="str">
        <f t="shared" si="1"/>
        <v xml:space="preserve"> </v>
      </c>
      <c r="I36" s="159" t="s">
        <v>103</v>
      </c>
      <c r="J36" s="159" t="str">
        <f t="shared" si="2"/>
        <v/>
      </c>
      <c r="K36" s="174">
        <v>3</v>
      </c>
      <c r="L36" s="275"/>
      <c r="M36" s="274"/>
    </row>
    <row r="37" spans="1:13" ht="123" customHeight="1" x14ac:dyDescent="0.35">
      <c r="A37" s="157">
        <v>3</v>
      </c>
      <c r="B37" s="159">
        <v>10.35</v>
      </c>
      <c r="C37" s="274" t="s">
        <v>541</v>
      </c>
      <c r="D37" s="159" t="s">
        <v>57</v>
      </c>
      <c r="E37" s="275"/>
      <c r="F37" s="273"/>
      <c r="G37" s="273"/>
      <c r="H37" s="274" t="str">
        <f t="shared" si="1"/>
        <v xml:space="preserve"> </v>
      </c>
      <c r="I37" s="159" t="s">
        <v>103</v>
      </c>
      <c r="J37" s="159" t="str">
        <f t="shared" si="2"/>
        <v/>
      </c>
      <c r="K37" s="174">
        <v>3</v>
      </c>
      <c r="L37" s="275"/>
      <c r="M37" s="274"/>
    </row>
    <row r="38" spans="1:13" ht="82" customHeight="1" x14ac:dyDescent="0.35">
      <c r="A38" s="157">
        <v>3</v>
      </c>
      <c r="B38" s="162">
        <v>10.36</v>
      </c>
      <c r="C38" s="279" t="s">
        <v>542</v>
      </c>
      <c r="D38" s="162" t="s">
        <v>57</v>
      </c>
      <c r="E38" s="280"/>
      <c r="F38" s="281"/>
      <c r="G38" s="281"/>
      <c r="H38" s="274" t="str">
        <f t="shared" si="1"/>
        <v xml:space="preserve"> </v>
      </c>
      <c r="I38" s="162" t="s">
        <v>103</v>
      </c>
      <c r="J38" s="159" t="str">
        <f t="shared" si="2"/>
        <v/>
      </c>
      <c r="K38" s="174">
        <v>3</v>
      </c>
      <c r="L38" s="280"/>
      <c r="M38" s="279"/>
    </row>
    <row r="39" spans="1:13" ht="85" customHeight="1" x14ac:dyDescent="0.35">
      <c r="A39" s="157">
        <v>3</v>
      </c>
      <c r="B39" s="162">
        <v>10.37</v>
      </c>
      <c r="C39" s="279" t="s">
        <v>543</v>
      </c>
      <c r="D39" s="162" t="s">
        <v>57</v>
      </c>
      <c r="E39" s="280"/>
      <c r="F39" s="281"/>
      <c r="G39" s="281"/>
      <c r="H39" s="274" t="str">
        <f t="shared" si="1"/>
        <v xml:space="preserve"> </v>
      </c>
      <c r="I39" s="162" t="s">
        <v>103</v>
      </c>
      <c r="J39" s="159" t="str">
        <f t="shared" si="2"/>
        <v/>
      </c>
      <c r="K39" s="174">
        <v>3</v>
      </c>
      <c r="L39" s="280"/>
      <c r="M39" s="279"/>
    </row>
    <row r="40" spans="1:13" ht="108.5" x14ac:dyDescent="0.35">
      <c r="A40" s="157">
        <v>3</v>
      </c>
      <c r="B40" s="159">
        <v>10.38</v>
      </c>
      <c r="C40" s="274" t="s">
        <v>544</v>
      </c>
      <c r="D40" s="159" t="s">
        <v>57</v>
      </c>
      <c r="E40" s="280"/>
      <c r="F40" s="281"/>
      <c r="G40" s="281"/>
      <c r="H40" s="274" t="str">
        <f t="shared" si="1"/>
        <v xml:space="preserve"> </v>
      </c>
      <c r="I40" s="162" t="s">
        <v>103</v>
      </c>
      <c r="J40" s="159" t="str">
        <f t="shared" si="2"/>
        <v/>
      </c>
      <c r="K40" s="174">
        <v>1</v>
      </c>
      <c r="L40" s="280"/>
      <c r="M40" s="279"/>
    </row>
    <row r="41" spans="1:13" ht="155" x14ac:dyDescent="0.35">
      <c r="A41" s="157">
        <v>3</v>
      </c>
      <c r="B41" s="159">
        <v>10.39</v>
      </c>
      <c r="C41" s="274" t="s">
        <v>545</v>
      </c>
      <c r="D41" s="159" t="s">
        <v>57</v>
      </c>
      <c r="E41" s="280"/>
      <c r="F41" s="281"/>
      <c r="G41" s="281"/>
      <c r="H41" s="274" t="str">
        <f t="shared" si="1"/>
        <v xml:space="preserve"> </v>
      </c>
      <c r="I41" s="162" t="s">
        <v>71</v>
      </c>
      <c r="J41" s="159" t="str">
        <f t="shared" si="2"/>
        <v/>
      </c>
      <c r="K41" s="174">
        <v>3</v>
      </c>
      <c r="L41" s="280"/>
      <c r="M41" s="279"/>
    </row>
    <row r="42" spans="1:13" ht="155" x14ac:dyDescent="0.35">
      <c r="A42" s="157">
        <v>3</v>
      </c>
      <c r="B42" s="167">
        <v>10.4</v>
      </c>
      <c r="C42" s="274" t="s">
        <v>546</v>
      </c>
      <c r="D42" s="159" t="s">
        <v>57</v>
      </c>
      <c r="E42" s="280"/>
      <c r="F42" s="281"/>
      <c r="G42" s="281"/>
      <c r="H42" s="274" t="str">
        <f t="shared" si="1"/>
        <v xml:space="preserve"> </v>
      </c>
      <c r="I42" s="162" t="s">
        <v>71</v>
      </c>
      <c r="J42" s="159" t="str">
        <f t="shared" si="2"/>
        <v/>
      </c>
      <c r="K42" s="174">
        <v>3</v>
      </c>
      <c r="L42" s="280"/>
      <c r="M42" s="279"/>
    </row>
    <row r="43" spans="1:13" ht="155" x14ac:dyDescent="0.35">
      <c r="A43" s="157">
        <v>3</v>
      </c>
      <c r="B43" s="159">
        <v>10.41</v>
      </c>
      <c r="C43" s="274" t="s">
        <v>547</v>
      </c>
      <c r="D43" s="159" t="s">
        <v>57</v>
      </c>
      <c r="E43" s="280"/>
      <c r="F43" s="281"/>
      <c r="G43" s="281"/>
      <c r="H43" s="274" t="str">
        <f t="shared" si="1"/>
        <v xml:space="preserve"> </v>
      </c>
      <c r="I43" s="162" t="s">
        <v>71</v>
      </c>
      <c r="J43" s="159" t="str">
        <f t="shared" si="2"/>
        <v/>
      </c>
      <c r="K43" s="174">
        <v>3</v>
      </c>
      <c r="L43" s="280"/>
      <c r="M43" s="279"/>
    </row>
    <row r="44" spans="1:13" ht="108.5" x14ac:dyDescent="0.35">
      <c r="A44" s="157">
        <v>3</v>
      </c>
      <c r="B44" s="159">
        <v>10.42</v>
      </c>
      <c r="C44" s="274" t="s">
        <v>548</v>
      </c>
      <c r="D44" s="159" t="s">
        <v>57</v>
      </c>
      <c r="E44" s="280"/>
      <c r="F44" s="281"/>
      <c r="G44" s="281"/>
      <c r="H44" s="274" t="str">
        <f t="shared" si="1"/>
        <v xml:space="preserve"> </v>
      </c>
      <c r="I44" s="162" t="s">
        <v>71</v>
      </c>
      <c r="J44" s="159" t="str">
        <f t="shared" si="2"/>
        <v/>
      </c>
      <c r="K44" s="174">
        <v>3</v>
      </c>
      <c r="L44" s="280"/>
      <c r="M44" s="279"/>
    </row>
    <row r="45" spans="1:13" ht="108.5" x14ac:dyDescent="0.35">
      <c r="A45" s="157">
        <v>3</v>
      </c>
      <c r="B45" s="159">
        <v>10.43</v>
      </c>
      <c r="C45" s="274" t="s">
        <v>549</v>
      </c>
      <c r="D45" s="159" t="s">
        <v>57</v>
      </c>
      <c r="E45" s="280"/>
      <c r="F45" s="281"/>
      <c r="G45" s="281"/>
      <c r="H45" s="274" t="str">
        <f t="shared" si="1"/>
        <v xml:space="preserve"> </v>
      </c>
      <c r="I45" s="162" t="s">
        <v>71</v>
      </c>
      <c r="J45" s="159" t="str">
        <f t="shared" si="2"/>
        <v/>
      </c>
      <c r="K45" s="174">
        <v>3</v>
      </c>
      <c r="L45" s="280"/>
      <c r="M45" s="279"/>
    </row>
    <row r="46" spans="1:13" ht="124" x14ac:dyDescent="0.35">
      <c r="A46" s="157">
        <v>3</v>
      </c>
      <c r="B46" s="159">
        <v>10.44</v>
      </c>
      <c r="C46" s="274" t="s">
        <v>550</v>
      </c>
      <c r="D46" s="159" t="s">
        <v>57</v>
      </c>
      <c r="E46" s="280"/>
      <c r="F46" s="281"/>
      <c r="G46" s="281"/>
      <c r="H46" s="274" t="str">
        <f t="shared" si="1"/>
        <v xml:space="preserve"> </v>
      </c>
      <c r="I46" s="162" t="s">
        <v>71</v>
      </c>
      <c r="J46" s="159" t="str">
        <f t="shared" si="2"/>
        <v/>
      </c>
      <c r="K46" s="174">
        <v>3</v>
      </c>
      <c r="L46" s="280"/>
      <c r="M46" s="279"/>
    </row>
    <row r="47" spans="1:13" ht="124" x14ac:dyDescent="0.35">
      <c r="A47" s="157">
        <v>3</v>
      </c>
      <c r="B47" s="159">
        <v>10.45</v>
      </c>
      <c r="C47" s="274" t="s">
        <v>551</v>
      </c>
      <c r="D47" s="159" t="s">
        <v>57</v>
      </c>
      <c r="E47" s="280"/>
      <c r="F47" s="281"/>
      <c r="G47" s="281"/>
      <c r="H47" s="274" t="str">
        <f t="shared" si="1"/>
        <v xml:space="preserve"> </v>
      </c>
      <c r="I47" s="162" t="s">
        <v>71</v>
      </c>
      <c r="J47" s="159" t="str">
        <f t="shared" si="2"/>
        <v/>
      </c>
      <c r="K47" s="174">
        <v>3</v>
      </c>
      <c r="L47" s="280"/>
      <c r="M47" s="279"/>
    </row>
    <row r="48" spans="1:13" ht="124" x14ac:dyDescent="0.35">
      <c r="A48" s="157">
        <v>3</v>
      </c>
      <c r="B48" s="159">
        <v>10.46</v>
      </c>
      <c r="C48" s="274" t="s">
        <v>552</v>
      </c>
      <c r="D48" s="159" t="s">
        <v>57</v>
      </c>
      <c r="E48" s="280"/>
      <c r="F48" s="281"/>
      <c r="G48" s="281"/>
      <c r="H48" s="274" t="str">
        <f t="shared" si="1"/>
        <v xml:space="preserve"> </v>
      </c>
      <c r="I48" s="162" t="s">
        <v>71</v>
      </c>
      <c r="J48" s="159" t="str">
        <f t="shared" si="2"/>
        <v/>
      </c>
      <c r="K48" s="174">
        <v>3</v>
      </c>
      <c r="L48" s="280"/>
      <c r="M48" s="279"/>
    </row>
    <row r="49" spans="1:13" ht="124" x14ac:dyDescent="0.35">
      <c r="A49" s="157">
        <v>3</v>
      </c>
      <c r="B49" s="159">
        <v>10.47</v>
      </c>
      <c r="C49" s="274" t="s">
        <v>553</v>
      </c>
      <c r="D49" s="159" t="s">
        <v>57</v>
      </c>
      <c r="E49" s="280"/>
      <c r="F49" s="281"/>
      <c r="G49" s="281"/>
      <c r="H49" s="274" t="str">
        <f t="shared" si="1"/>
        <v xml:space="preserve"> </v>
      </c>
      <c r="I49" s="162" t="s">
        <v>71</v>
      </c>
      <c r="J49" s="159" t="str">
        <f t="shared" si="2"/>
        <v/>
      </c>
      <c r="K49" s="174">
        <v>3</v>
      </c>
      <c r="L49" s="280"/>
      <c r="M49" s="279"/>
    </row>
    <row r="50" spans="1:13" ht="201.5" x14ac:dyDescent="0.35">
      <c r="A50" s="157">
        <v>3</v>
      </c>
      <c r="B50" s="162">
        <v>10.48</v>
      </c>
      <c r="C50" s="274" t="s">
        <v>554</v>
      </c>
      <c r="D50" s="159" t="s">
        <v>57</v>
      </c>
      <c r="E50" s="280"/>
      <c r="F50" s="281"/>
      <c r="G50" s="281"/>
      <c r="H50" s="274" t="str">
        <f t="shared" si="1"/>
        <v xml:space="preserve"> </v>
      </c>
      <c r="I50" s="162" t="s">
        <v>71</v>
      </c>
      <c r="J50" s="159" t="str">
        <f t="shared" si="2"/>
        <v/>
      </c>
      <c r="K50" s="174">
        <v>3</v>
      </c>
      <c r="L50" s="280"/>
      <c r="M50" s="279"/>
    </row>
    <row r="51" spans="1:13" ht="93" x14ac:dyDescent="0.35">
      <c r="A51" s="157">
        <v>3</v>
      </c>
      <c r="B51" s="162">
        <v>10.49</v>
      </c>
      <c r="C51" s="274" t="s">
        <v>555</v>
      </c>
      <c r="D51" s="159" t="s">
        <v>57</v>
      </c>
      <c r="E51" s="280"/>
      <c r="F51" s="281"/>
      <c r="G51" s="281"/>
      <c r="H51" s="274" t="str">
        <f t="shared" si="1"/>
        <v xml:space="preserve"> </v>
      </c>
      <c r="I51" s="162" t="s">
        <v>71</v>
      </c>
      <c r="J51" s="159" t="str">
        <f t="shared" si="2"/>
        <v/>
      </c>
      <c r="K51" s="174">
        <v>3</v>
      </c>
      <c r="L51" s="280"/>
      <c r="M51" s="279"/>
    </row>
    <row r="52" spans="1:13" ht="46.5" x14ac:dyDescent="0.35">
      <c r="A52" s="157">
        <v>3</v>
      </c>
      <c r="B52" s="161">
        <v>10.5</v>
      </c>
      <c r="C52" s="279" t="s">
        <v>556</v>
      </c>
      <c r="D52" s="162" t="s">
        <v>57</v>
      </c>
      <c r="E52" s="280"/>
      <c r="F52" s="281"/>
      <c r="G52" s="281"/>
      <c r="H52" s="274" t="str">
        <f t="shared" si="1"/>
        <v xml:space="preserve"> </v>
      </c>
      <c r="I52" s="162" t="s">
        <v>68</v>
      </c>
      <c r="J52" s="159" t="str">
        <f t="shared" si="2"/>
        <v/>
      </c>
      <c r="K52" s="174"/>
      <c r="L52" s="288"/>
      <c r="M52" s="279"/>
    </row>
    <row r="53" spans="1:13" ht="77.5" x14ac:dyDescent="0.35">
      <c r="A53" s="170">
        <v>3</v>
      </c>
      <c r="B53" s="162">
        <v>10.51</v>
      </c>
      <c r="C53" s="279" t="s">
        <v>557</v>
      </c>
      <c r="D53" s="162" t="s">
        <v>57</v>
      </c>
      <c r="E53" s="280"/>
      <c r="F53" s="281"/>
      <c r="G53" s="281"/>
      <c r="H53" s="274" t="str">
        <f t="shared" si="1"/>
        <v xml:space="preserve"> </v>
      </c>
      <c r="I53" s="162" t="s">
        <v>68</v>
      </c>
      <c r="J53" s="159" t="str">
        <f t="shared" si="2"/>
        <v/>
      </c>
      <c r="K53" s="174"/>
      <c r="L53" s="280"/>
      <c r="M53" s="279"/>
    </row>
    <row r="54" spans="1:13" ht="30.75" customHeight="1" x14ac:dyDescent="0.35">
      <c r="A54" s="170">
        <v>3</v>
      </c>
      <c r="B54" s="161">
        <v>10.52</v>
      </c>
      <c r="C54" s="279" t="s">
        <v>190</v>
      </c>
      <c r="D54" s="159" t="s">
        <v>57</v>
      </c>
      <c r="E54" s="275"/>
      <c r="F54" s="273"/>
      <c r="G54" s="273"/>
      <c r="H54" s="274" t="str">
        <f t="shared" si="1"/>
        <v xml:space="preserve"> </v>
      </c>
      <c r="I54" s="159" t="s">
        <v>71</v>
      </c>
      <c r="J54" s="159" t="str">
        <f t="shared" si="2"/>
        <v/>
      </c>
      <c r="K54" s="174">
        <v>3</v>
      </c>
      <c r="L54" s="275"/>
      <c r="M54" s="274"/>
    </row>
    <row r="55" spans="1:13" x14ac:dyDescent="0.35">
      <c r="A55" s="165"/>
      <c r="B55" s="166"/>
      <c r="C55" s="171" t="s">
        <v>191</v>
      </c>
      <c r="D55" s="171"/>
      <c r="E55" s="171"/>
      <c r="F55" s="171"/>
      <c r="G55" s="171"/>
      <c r="H55" s="318"/>
      <c r="I55" s="171"/>
      <c r="J55" s="327" t="str">
        <f t="shared" si="2"/>
        <v/>
      </c>
      <c r="K55" s="173"/>
      <c r="L55" s="171"/>
      <c r="M55" s="171"/>
    </row>
    <row r="56" spans="1:13" ht="16.75" customHeight="1" x14ac:dyDescent="0.35">
      <c r="A56" s="157"/>
      <c r="B56" s="160">
        <v>10.53</v>
      </c>
      <c r="C56" s="276" t="s">
        <v>558</v>
      </c>
      <c r="D56" s="277" t="s">
        <v>67</v>
      </c>
      <c r="E56" s="260"/>
      <c r="F56" s="260"/>
      <c r="G56" s="260" t="str">
        <f>IF(D56="Ambos", IF(AND(ISNUMBER(E56), ISNUMBER(F56)), IF(E56=F56, 0, 1), ""), "")</f>
        <v/>
      </c>
      <c r="H56" s="290" t="str">
        <f t="shared" si="1"/>
        <v xml:space="preserve"> </v>
      </c>
      <c r="I56" s="260" t="s">
        <v>103</v>
      </c>
      <c r="J56" s="260" t="str">
        <f t="shared" si="2"/>
        <v/>
      </c>
      <c r="K56" s="174" t="str">
        <f>IF(I56&lt;&gt;"No", IF(ISNUMBER(H56), H56, ""),"")</f>
        <v/>
      </c>
      <c r="L56" s="260"/>
      <c r="M56" s="276" t="s">
        <v>559</v>
      </c>
    </row>
    <row r="57" spans="1:13" ht="16.75" customHeight="1" x14ac:dyDescent="0.35">
      <c r="A57" s="157"/>
      <c r="B57" s="160"/>
      <c r="C57" s="276" t="s">
        <v>106</v>
      </c>
      <c r="D57" s="260"/>
      <c r="E57" s="260"/>
      <c r="F57" s="260"/>
      <c r="G57" s="260" t="str">
        <f t="shared" ref="G57:G59" si="4">IF(D57="Ambos", IF(AND(ISNUMBER(E57), ISNUMBER(F57)), IF(E57=F57, 0, 1), ""), "")</f>
        <v/>
      </c>
      <c r="H57" s="290" t="str">
        <f t="shared" si="1"/>
        <v xml:space="preserve"> </v>
      </c>
      <c r="I57" s="260"/>
      <c r="J57" s="260" t="str">
        <f t="shared" si="2"/>
        <v/>
      </c>
      <c r="K57" s="174"/>
      <c r="L57" s="260"/>
      <c r="M57" s="290"/>
    </row>
    <row r="58" spans="1:13" ht="16.75" customHeight="1" x14ac:dyDescent="0.35">
      <c r="A58" s="157"/>
      <c r="B58" s="160"/>
      <c r="C58" s="276" t="s">
        <v>106</v>
      </c>
      <c r="D58" s="260"/>
      <c r="E58" s="260"/>
      <c r="F58" s="260"/>
      <c r="G58" s="260" t="str">
        <f t="shared" si="4"/>
        <v/>
      </c>
      <c r="H58" s="290" t="str">
        <f t="shared" si="1"/>
        <v xml:space="preserve"> </v>
      </c>
      <c r="I58" s="260"/>
      <c r="J58" s="260" t="str">
        <f t="shared" si="2"/>
        <v/>
      </c>
      <c r="K58" s="174"/>
      <c r="L58" s="260"/>
      <c r="M58" s="290"/>
    </row>
    <row r="59" spans="1:13" ht="16.75" customHeight="1" x14ac:dyDescent="0.35">
      <c r="A59" s="157"/>
      <c r="B59" s="160"/>
      <c r="C59" s="276" t="s">
        <v>106</v>
      </c>
      <c r="D59" s="260"/>
      <c r="E59" s="260"/>
      <c r="F59" s="260"/>
      <c r="G59" s="260" t="str">
        <f t="shared" si="4"/>
        <v/>
      </c>
      <c r="H59" s="290" t="str">
        <f t="shared" si="1"/>
        <v xml:space="preserve"> </v>
      </c>
      <c r="I59" s="260"/>
      <c r="J59" s="260" t="str">
        <f t="shared" si="2"/>
        <v/>
      </c>
      <c r="K59" s="174"/>
      <c r="L59" s="260"/>
      <c r="M59" s="290"/>
    </row>
    <row r="60" spans="1:13" x14ac:dyDescent="0.35">
      <c r="A60" s="157"/>
      <c r="B60" s="254" t="s">
        <v>107</v>
      </c>
      <c r="C60" s="255"/>
      <c r="D60" s="254"/>
      <c r="E60" s="254">
        <f>COUNT(E3:E59)</f>
        <v>0</v>
      </c>
      <c r="F60" s="254">
        <f>COUNT(F3:F59)</f>
        <v>0</v>
      </c>
      <c r="G60" s="254">
        <f>COUNT(G3:G59)</f>
        <v>0</v>
      </c>
      <c r="H60" s="255">
        <f>SUM(A3:A59)</f>
        <v>132</v>
      </c>
      <c r="I60" s="254"/>
      <c r="J60" s="254">
        <f>SUM(K3:K59)</f>
        <v>101</v>
      </c>
      <c r="K60" s="254"/>
      <c r="L60" s="254">
        <f>COUNT(L3:L59)</f>
        <v>0</v>
      </c>
      <c r="M60" s="254"/>
    </row>
    <row r="61" spans="1:13" x14ac:dyDescent="0.35">
      <c r="A61" s="157"/>
      <c r="B61" s="291" t="s">
        <v>108</v>
      </c>
      <c r="C61" s="255"/>
      <c r="D61" s="254"/>
      <c r="E61" s="254">
        <f>COUNTIF(E3:E59, 1)</f>
        <v>0</v>
      </c>
      <c r="F61" s="254">
        <f>COUNTIF(F3:F59, 1)</f>
        <v>0</v>
      </c>
      <c r="G61" s="254">
        <f>COUNTIF(G3:G59, 1)</f>
        <v>0</v>
      </c>
      <c r="H61" s="255">
        <f>SUM(H3:H59)</f>
        <v>0</v>
      </c>
      <c r="I61" s="254"/>
      <c r="J61" s="254">
        <f>SUM(J3:J59)</f>
        <v>0</v>
      </c>
      <c r="K61" s="254"/>
      <c r="L61" s="254">
        <f>COUNTIF(L3:L59, 1)</f>
        <v>0</v>
      </c>
      <c r="M61" s="254"/>
    </row>
    <row r="62" spans="1:13" x14ac:dyDescent="0.35">
      <c r="A62" s="292"/>
      <c r="B62" s="254" t="s">
        <v>560</v>
      </c>
      <c r="C62" s="255"/>
      <c r="D62" s="254"/>
      <c r="E62" s="254" t="e">
        <f t="shared" ref="E62:F62" si="5">E61/E60</f>
        <v>#DIV/0!</v>
      </c>
      <c r="F62" s="254" t="e">
        <f t="shared" si="5"/>
        <v>#DIV/0!</v>
      </c>
      <c r="G62" s="256" t="e">
        <f>1-(G61/G60)</f>
        <v>#DIV/0!</v>
      </c>
      <c r="H62" s="257">
        <f>H61/H60</f>
        <v>0</v>
      </c>
      <c r="I62" s="254"/>
      <c r="J62" s="258">
        <f>J61/J60</f>
        <v>0</v>
      </c>
      <c r="K62" s="258"/>
      <c r="L62" s="259" t="e">
        <f>1-(L61/L60)</f>
        <v>#DIV/0!</v>
      </c>
      <c r="M62" s="254"/>
    </row>
  </sheetData>
  <mergeCells count="1">
    <mergeCell ref="B1:L1"/>
  </mergeCells>
  <conditionalFormatting sqref="E56:E59 G56:G59 L56:L59">
    <cfRule type="expression" dxfId="12" priority="3">
      <formula>($D56="FFF")</formula>
    </cfRule>
  </conditionalFormatting>
  <conditionalFormatting sqref="F56:G59">
    <cfRule type="expression" dxfId="11" priority="4">
      <formula>($D56="Survey")</formula>
    </cfRule>
  </conditionalFormatting>
  <conditionalFormatting sqref="G3:G17 G20:G21">
    <cfRule type="expression" dxfId="10" priority="1">
      <formula>($D3="FFF")</formula>
    </cfRule>
    <cfRule type="expression" dxfId="9" priority="2">
      <formula>($D3="Survey")</formula>
    </cfRule>
  </conditionalFormatting>
  <conditionalFormatting sqref="I2">
    <cfRule type="containsText" dxfId="8" priority="5" operator="containsText" text="No">
      <formula>NOT(ISERROR(SEARCH(("No"),(I2))))</formula>
    </cfRule>
    <cfRule type="containsText" dxfId="7" priority="6" operator="containsText" text="Dis">
      <formula>NOT(ISERROR(SEARCH(("Dis"),(I2))))</formula>
    </cfRule>
    <cfRule type="containsText" dxfId="6" priority="7" operator="containsText" text="Yes">
      <formula>NOT(ISERROR(SEARCH(("Yes"),(I2))))</formula>
    </cfRule>
  </conditionalFormatting>
  <conditionalFormatting sqref="I60:I62">
    <cfRule type="containsText" dxfId="5" priority="8" operator="containsText" text="No">
      <formula>NOT(ISERROR(SEARCH(("No"),(I60))))</formula>
    </cfRule>
    <cfRule type="containsText" dxfId="4" priority="9" operator="containsText" text="Dis">
      <formula>NOT(ISERROR(SEARCH(("Dis"),(I60))))</formula>
    </cfRule>
    <cfRule type="containsText" dxfId="3" priority="10" operator="containsText" text="Yes">
      <formula>NOT(ISERROR(SEARCH(("Yes"),(I60))))</formula>
    </cfRule>
  </conditionalFormatting>
  <conditionalFormatting sqref="M60:M62">
    <cfRule type="containsText" dxfId="2" priority="11" operator="containsText" text="No">
      <formula>NOT(ISERROR(SEARCH(("No"),(M60))))</formula>
    </cfRule>
    <cfRule type="containsText" dxfId="1" priority="12" operator="containsText" text="Dis">
      <formula>NOT(ISERROR(SEARCH(("Dis"),(M60))))</formula>
    </cfRule>
    <cfRule type="containsText" dxfId="0" priority="13" operator="containsText" text="Yes">
      <formula>NOT(ISERROR(SEARCH(("Yes"),(M60))))</formula>
    </cfRule>
  </conditionalFormatting>
  <dataValidations count="1">
    <dataValidation type="whole" allowBlank="1" showInputMessage="1" showErrorMessage="1" sqref="E55:F59 L55:L59" xr:uid="{064C3F32-C7B0-1345-8656-F8132CA4F8B5}">
      <formula1>0</formula1>
      <formula2>1</formula2>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DD345-6DA9-403F-AD27-D283189753C2}">
  <dimension ref="A1:K17"/>
  <sheetViews>
    <sheetView workbookViewId="0">
      <selection activeCell="L10" sqref="L10"/>
    </sheetView>
  </sheetViews>
  <sheetFormatPr defaultColWidth="8.83203125" defaultRowHeight="15.5" x14ac:dyDescent="0.35"/>
  <cols>
    <col min="1" max="1" width="49.83203125" customWidth="1"/>
  </cols>
  <sheetData>
    <row r="1" spans="1:11" x14ac:dyDescent="0.35">
      <c r="A1" s="353" t="s">
        <v>561</v>
      </c>
      <c r="B1" s="354"/>
      <c r="C1" s="354"/>
      <c r="D1" s="354"/>
      <c r="E1" s="354"/>
      <c r="F1" s="354"/>
      <c r="G1" s="354"/>
      <c r="H1" s="354"/>
      <c r="I1" s="354"/>
      <c r="J1" s="354"/>
      <c r="K1" s="355"/>
    </row>
    <row r="2" spans="1:11" x14ac:dyDescent="0.35">
      <c r="A2" s="12"/>
      <c r="B2" s="13">
        <v>1</v>
      </c>
      <c r="C2" s="13">
        <v>2</v>
      </c>
      <c r="D2" s="13">
        <v>3</v>
      </c>
      <c r="E2" s="13">
        <v>4</v>
      </c>
      <c r="F2" s="13">
        <v>5</v>
      </c>
      <c r="G2" s="13">
        <v>6</v>
      </c>
      <c r="H2" s="13">
        <v>7</v>
      </c>
      <c r="I2" s="13">
        <v>8</v>
      </c>
      <c r="J2" s="13">
        <v>9</v>
      </c>
      <c r="K2" s="14">
        <v>10</v>
      </c>
    </row>
    <row r="3" spans="1:11" x14ac:dyDescent="0.35">
      <c r="A3" s="50" t="s">
        <v>562</v>
      </c>
      <c r="B3" t="e">
        <f>'Área 1'!G35</f>
        <v>#DIV/0!</v>
      </c>
      <c r="C3" t="e">
        <f>'Área 2'!G58</f>
        <v>#DIV/0!</v>
      </c>
      <c r="D3" t="e">
        <f>'Área 3'!G40</f>
        <v>#DIV/0!</v>
      </c>
      <c r="E3" t="e">
        <f>'Área 4'!G49</f>
        <v>#DIV/0!</v>
      </c>
      <c r="F3" t="e">
        <f>'Área 5'!G34</f>
        <v>#DIV/0!</v>
      </c>
      <c r="G3" t="e">
        <f>#REF!</f>
        <v>#REF!</v>
      </c>
      <c r="H3" t="e">
        <f>#REF!</f>
        <v>#REF!</v>
      </c>
      <c r="I3" t="e">
        <f>#REF!</f>
        <v>#REF!</v>
      </c>
      <c r="J3" t="e">
        <f>#REF!</f>
        <v>#REF!</v>
      </c>
      <c r="K3" s="51" t="e">
        <f>#REF!</f>
        <v>#REF!</v>
      </c>
    </row>
    <row r="4" spans="1:11" x14ac:dyDescent="0.35">
      <c r="A4" s="52" t="s">
        <v>563</v>
      </c>
      <c r="B4">
        <f>'Área 1'!H35</f>
        <v>0</v>
      </c>
      <c r="C4">
        <f>'Área 2'!H58</f>
        <v>0</v>
      </c>
      <c r="D4">
        <f>'Área 3'!H40</f>
        <v>0</v>
      </c>
      <c r="E4">
        <f>'Área 4'!H49</f>
        <v>0</v>
      </c>
      <c r="F4">
        <f>'Área 5'!H34</f>
        <v>0</v>
      </c>
      <c r="G4" t="e">
        <f>#REF!</f>
        <v>#REF!</v>
      </c>
      <c r="H4" t="e">
        <f>#REF!</f>
        <v>#REF!</v>
      </c>
      <c r="I4" t="e">
        <f>#REF!</f>
        <v>#REF!</v>
      </c>
      <c r="J4" t="e">
        <f>#REF!</f>
        <v>#REF!</v>
      </c>
      <c r="K4" s="51" t="e">
        <f>#REF!</f>
        <v>#REF!</v>
      </c>
    </row>
    <row r="5" spans="1:11" x14ac:dyDescent="0.35">
      <c r="A5" s="53" t="s">
        <v>564</v>
      </c>
      <c r="B5">
        <f>'Área 1'!J35</f>
        <v>0</v>
      </c>
      <c r="C5">
        <f>'Área 2'!J58</f>
        <v>0</v>
      </c>
      <c r="D5">
        <f>'Área 3'!J40</f>
        <v>0</v>
      </c>
      <c r="E5">
        <f>'Área 4'!I49</f>
        <v>0</v>
      </c>
      <c r="F5">
        <f>'Área 5'!J34</f>
        <v>0</v>
      </c>
      <c r="G5" t="e">
        <f>#REF!</f>
        <v>#REF!</v>
      </c>
      <c r="H5" t="e">
        <f>#REF!</f>
        <v>#REF!</v>
      </c>
      <c r="I5" t="e">
        <f>#REF!</f>
        <v>#REF!</v>
      </c>
      <c r="J5" t="e">
        <f>#REF!</f>
        <v>#REF!</v>
      </c>
      <c r="K5" s="51" t="e">
        <f>#REF!</f>
        <v>#REF!</v>
      </c>
    </row>
    <row r="6" spans="1:11" ht="16" thickBot="1" x14ac:dyDescent="0.4">
      <c r="A6" s="54" t="s">
        <v>565</v>
      </c>
      <c r="B6" s="55" t="e">
        <f>'Área 1'!L35</f>
        <v>#DIV/0!</v>
      </c>
      <c r="C6" s="55" t="e">
        <f>'Área 2'!L58</f>
        <v>#DIV/0!</v>
      </c>
      <c r="D6" s="55" t="e">
        <f>'Área 3'!L40</f>
        <v>#DIV/0!</v>
      </c>
      <c r="E6" s="55" t="e">
        <f>'Área 4'!L49</f>
        <v>#DIV/0!</v>
      </c>
      <c r="F6" s="55" t="e">
        <f>'Área 5'!L34</f>
        <v>#DIV/0!</v>
      </c>
      <c r="G6" s="55" t="e">
        <f>#REF!</f>
        <v>#REF!</v>
      </c>
      <c r="H6" s="55" t="e">
        <f>#REF!</f>
        <v>#REF!</v>
      </c>
      <c r="I6" s="55" t="e">
        <f>#REF!</f>
        <v>#REF!</v>
      </c>
      <c r="J6" s="55" t="e">
        <f>#REF!</f>
        <v>#REF!</v>
      </c>
      <c r="K6" s="56" t="e">
        <f>#REF!</f>
        <v>#REF!</v>
      </c>
    </row>
    <row r="7" spans="1:11" x14ac:dyDescent="0.35">
      <c r="A7" s="57" t="s">
        <v>566</v>
      </c>
      <c r="B7" t="e">
        <f>((B3*$B$14)+(B4*$B$15)+(B5*$B$16)+(B6*$B$17))/10</f>
        <v>#DIV/0!</v>
      </c>
      <c r="C7" t="e">
        <f t="shared" ref="C7:K7" si="0">((C3*$B$14)+(C4*$B$15)+(C5*$B$16)+(C6*$B$17))/10</f>
        <v>#DIV/0!</v>
      </c>
      <c r="D7" t="e">
        <f t="shared" si="0"/>
        <v>#DIV/0!</v>
      </c>
      <c r="E7" t="e">
        <f t="shared" si="0"/>
        <v>#DIV/0!</v>
      </c>
      <c r="F7" t="e">
        <f t="shared" si="0"/>
        <v>#DIV/0!</v>
      </c>
      <c r="G7" t="e">
        <f t="shared" si="0"/>
        <v>#REF!</v>
      </c>
      <c r="H7" t="e">
        <f t="shared" si="0"/>
        <v>#REF!</v>
      </c>
      <c r="I7" t="e">
        <f t="shared" si="0"/>
        <v>#REF!</v>
      </c>
      <c r="J7" t="e">
        <f t="shared" si="0"/>
        <v>#REF!</v>
      </c>
      <c r="K7" t="e">
        <f t="shared" si="0"/>
        <v>#REF!</v>
      </c>
    </row>
    <row r="8" spans="1:11" x14ac:dyDescent="0.35">
      <c r="A8" s="57" t="s">
        <v>567</v>
      </c>
      <c r="B8" t="e">
        <f>RANK(B7,$B$7:$K$7,1)</f>
        <v>#DIV/0!</v>
      </c>
      <c r="C8" t="e">
        <f t="shared" ref="C8:K8" si="1">RANK(C7,$B$7:$K$7,1)</f>
        <v>#DIV/0!</v>
      </c>
      <c r="D8" t="e">
        <f t="shared" si="1"/>
        <v>#DIV/0!</v>
      </c>
      <c r="E8" t="e">
        <f t="shared" si="1"/>
        <v>#DIV/0!</v>
      </c>
      <c r="F8" t="e">
        <f t="shared" si="1"/>
        <v>#DIV/0!</v>
      </c>
      <c r="G8" t="e">
        <f t="shared" si="1"/>
        <v>#REF!</v>
      </c>
      <c r="H8" t="e">
        <f t="shared" si="1"/>
        <v>#REF!</v>
      </c>
      <c r="I8" t="e">
        <f t="shared" si="1"/>
        <v>#REF!</v>
      </c>
      <c r="J8" t="e">
        <f t="shared" si="1"/>
        <v>#REF!</v>
      </c>
      <c r="K8" t="e">
        <f t="shared" si="1"/>
        <v>#REF!</v>
      </c>
    </row>
    <row r="9" spans="1:11" x14ac:dyDescent="0.35">
      <c r="A9" s="13"/>
    </row>
    <row r="10" spans="1:11" ht="127" customHeight="1" x14ac:dyDescent="0.35">
      <c r="A10" s="356" t="s">
        <v>568</v>
      </c>
      <c r="B10" s="357"/>
      <c r="C10" s="357"/>
      <c r="D10" s="357"/>
      <c r="E10" s="357"/>
      <c r="F10" s="357"/>
      <c r="G10" s="357"/>
      <c r="H10" s="357"/>
      <c r="I10" s="357"/>
      <c r="J10" s="357"/>
      <c r="K10" s="358"/>
    </row>
    <row r="12" spans="1:11" x14ac:dyDescent="0.35">
      <c r="A12" s="359" t="s">
        <v>569</v>
      </c>
      <c r="B12" s="359"/>
    </row>
    <row r="13" spans="1:11" x14ac:dyDescent="0.35">
      <c r="A13" s="49" t="s">
        <v>570</v>
      </c>
      <c r="B13" s="49" t="s">
        <v>571</v>
      </c>
    </row>
    <row r="14" spans="1:11" x14ac:dyDescent="0.35">
      <c r="A14" s="45" t="s">
        <v>562</v>
      </c>
      <c r="B14" s="58">
        <v>1</v>
      </c>
    </row>
    <row r="15" spans="1:11" x14ac:dyDescent="0.35">
      <c r="A15" s="46" t="s">
        <v>563</v>
      </c>
      <c r="B15" s="58">
        <v>4</v>
      </c>
    </row>
    <row r="16" spans="1:11" x14ac:dyDescent="0.35">
      <c r="A16" s="47" t="s">
        <v>564</v>
      </c>
      <c r="B16" s="58">
        <v>2</v>
      </c>
    </row>
    <row r="17" spans="1:2" x14ac:dyDescent="0.35">
      <c r="A17" s="48" t="s">
        <v>565</v>
      </c>
      <c r="B17" s="58">
        <v>3</v>
      </c>
    </row>
  </sheetData>
  <mergeCells count="3">
    <mergeCell ref="A1:K1"/>
    <mergeCell ref="A10:K10"/>
    <mergeCell ref="A12:B12"/>
  </mergeCells>
  <conditionalFormatting sqref="B3:K3">
    <cfRule type="colorScale" priority="5">
      <colorScale>
        <cfvo type="min"/>
        <cfvo type="percentile" val="50"/>
        <cfvo type="max"/>
        <color rgb="FFF8696B"/>
        <color rgb="FFFFEB84"/>
        <color rgb="FF63BE7B"/>
      </colorScale>
    </cfRule>
  </conditionalFormatting>
  <conditionalFormatting sqref="B4:K4">
    <cfRule type="colorScale" priority="4">
      <colorScale>
        <cfvo type="min"/>
        <cfvo type="percentile" val="50"/>
        <cfvo type="max"/>
        <color rgb="FFF8696B"/>
        <color rgb="FFFFEB84"/>
        <color rgb="FF63BE7B"/>
      </colorScale>
    </cfRule>
  </conditionalFormatting>
  <conditionalFormatting sqref="B5:K5">
    <cfRule type="colorScale" priority="3">
      <colorScale>
        <cfvo type="min"/>
        <cfvo type="percentile" val="50"/>
        <cfvo type="max"/>
        <color rgb="FFF8696B"/>
        <color rgb="FFFFEB84"/>
        <color rgb="FF63BE7B"/>
      </colorScale>
    </cfRule>
  </conditionalFormatting>
  <conditionalFormatting sqref="B6:K7">
    <cfRule type="colorScale" priority="2">
      <colorScale>
        <cfvo type="min"/>
        <cfvo type="percentile" val="50"/>
        <cfvo type="max"/>
        <color rgb="FFF8696B"/>
        <color rgb="FFFFEB84"/>
        <color rgb="FF63BE7B"/>
      </colorScale>
    </cfRule>
  </conditionalFormatting>
  <conditionalFormatting sqref="B8:K9">
    <cfRule type="colorScale" priority="1">
      <colorScale>
        <cfvo type="percentile" val="0"/>
        <cfvo type="percentile" val="50"/>
        <cfvo type="percentile" val="100"/>
        <color rgb="FFF8696B"/>
        <color rgb="FFFFEB84"/>
        <color rgb="FF63BE7B"/>
      </colorScale>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3DE7E-EC60-3046-A649-8EB9B2CCD934}">
  <dimension ref="A1:L20"/>
  <sheetViews>
    <sheetView workbookViewId="0">
      <selection activeCell="L10" sqref="L10"/>
    </sheetView>
  </sheetViews>
  <sheetFormatPr defaultColWidth="11.1640625" defaultRowHeight="15.5" x14ac:dyDescent="0.35"/>
  <cols>
    <col min="1" max="1" width="32.6640625" customWidth="1"/>
  </cols>
  <sheetData>
    <row r="1" spans="1:12" x14ac:dyDescent="0.35">
      <c r="A1" s="353" t="s">
        <v>572</v>
      </c>
      <c r="B1" s="354"/>
      <c r="C1" s="354"/>
      <c r="D1" s="354"/>
      <c r="E1" s="354"/>
      <c r="F1" s="354"/>
      <c r="G1" s="354"/>
      <c r="H1" s="354"/>
      <c r="I1" s="354"/>
      <c r="J1" s="354"/>
      <c r="K1" s="355"/>
    </row>
    <row r="2" spans="1:12" s="13" customFormat="1" x14ac:dyDescent="0.35">
      <c r="A2" s="12"/>
      <c r="B2" s="13">
        <v>1</v>
      </c>
      <c r="C2" s="13">
        <v>2</v>
      </c>
      <c r="D2" s="13">
        <v>3</v>
      </c>
      <c r="E2" s="13">
        <v>4</v>
      </c>
      <c r="F2" s="13">
        <v>5</v>
      </c>
      <c r="G2" s="13">
        <v>6</v>
      </c>
      <c r="H2" s="13">
        <v>7</v>
      </c>
      <c r="I2" s="13">
        <v>8</v>
      </c>
      <c r="J2" s="13">
        <v>9</v>
      </c>
      <c r="K2" s="14">
        <v>10</v>
      </c>
    </row>
    <row r="3" spans="1:12" x14ac:dyDescent="0.35">
      <c r="A3" s="50" t="s">
        <v>573</v>
      </c>
      <c r="B3" t="e">
        <f>'Área 1'!G35</f>
        <v>#DIV/0!</v>
      </c>
      <c r="C3" t="e">
        <f>'Área 2'!G58</f>
        <v>#DIV/0!</v>
      </c>
      <c r="D3" t="e">
        <f>'Área 3'!G40</f>
        <v>#DIV/0!</v>
      </c>
      <c r="E3" t="e">
        <f>'Área 4'!G49</f>
        <v>#DIV/0!</v>
      </c>
      <c r="F3" t="e">
        <f>'Área 5'!G34</f>
        <v>#DIV/0!</v>
      </c>
      <c r="G3" t="e">
        <f>#REF!</f>
        <v>#REF!</v>
      </c>
      <c r="H3" t="e">
        <f>#REF!</f>
        <v>#REF!</v>
      </c>
      <c r="I3" t="e">
        <f>#REF!</f>
        <v>#REF!</v>
      </c>
      <c r="J3" t="e">
        <f>#REF!</f>
        <v>#REF!</v>
      </c>
      <c r="K3" s="51" t="e">
        <f>#REF!</f>
        <v>#REF!</v>
      </c>
    </row>
    <row r="4" spans="1:12" x14ac:dyDescent="0.35">
      <c r="A4" s="52" t="s">
        <v>574</v>
      </c>
      <c r="B4">
        <f>'Área 1'!H35</f>
        <v>0</v>
      </c>
      <c r="C4">
        <f>'Área 2'!H58</f>
        <v>0</v>
      </c>
      <c r="D4">
        <f>'Área 3'!H40</f>
        <v>0</v>
      </c>
      <c r="E4">
        <f>'Área 4'!H49</f>
        <v>0</v>
      </c>
      <c r="F4">
        <f>'Área 5'!H34</f>
        <v>0</v>
      </c>
      <c r="G4" t="e">
        <f>#REF!</f>
        <v>#REF!</v>
      </c>
      <c r="H4" t="e">
        <f>#REF!</f>
        <v>#REF!</v>
      </c>
      <c r="I4" t="e">
        <f>#REF!</f>
        <v>#REF!</v>
      </c>
      <c r="J4" t="e">
        <f>#REF!</f>
        <v>#REF!</v>
      </c>
      <c r="K4" s="51" t="e">
        <f>#REF!</f>
        <v>#REF!</v>
      </c>
    </row>
    <row r="5" spans="1:12" x14ac:dyDescent="0.35">
      <c r="A5" s="53" t="s">
        <v>575</v>
      </c>
      <c r="B5">
        <f>'Área 1'!J35</f>
        <v>0</v>
      </c>
      <c r="C5">
        <f>'Área 2'!J58</f>
        <v>0</v>
      </c>
      <c r="D5">
        <f>'Área 3'!J40</f>
        <v>0</v>
      </c>
      <c r="E5">
        <f>'Área 4'!I49</f>
        <v>0</v>
      </c>
      <c r="F5">
        <f>'Área 5'!J34</f>
        <v>0</v>
      </c>
      <c r="G5" t="e">
        <f>#REF!</f>
        <v>#REF!</v>
      </c>
      <c r="H5" t="e">
        <f>#REF!</f>
        <v>#REF!</v>
      </c>
      <c r="I5" t="e">
        <f>#REF!</f>
        <v>#REF!</v>
      </c>
      <c r="J5" t="e">
        <f>#REF!</f>
        <v>#REF!</v>
      </c>
      <c r="K5" s="51" t="e">
        <f>#REF!</f>
        <v>#REF!</v>
      </c>
    </row>
    <row r="6" spans="1:12" ht="16" thickBot="1" x14ac:dyDescent="0.4">
      <c r="A6" s="54" t="s">
        <v>576</v>
      </c>
      <c r="B6" s="55" t="e">
        <f>'Área 1'!L35</f>
        <v>#DIV/0!</v>
      </c>
      <c r="C6" s="55" t="e">
        <f>'Área 2'!L58</f>
        <v>#DIV/0!</v>
      </c>
      <c r="D6" s="55" t="e">
        <f>'Área 3'!L40</f>
        <v>#DIV/0!</v>
      </c>
      <c r="E6" s="55" t="e">
        <f>'Área 4'!L49</f>
        <v>#DIV/0!</v>
      </c>
      <c r="F6" s="55" t="e">
        <f>'Área 5'!L34</f>
        <v>#DIV/0!</v>
      </c>
      <c r="G6" s="55" t="e">
        <f>#REF!</f>
        <v>#REF!</v>
      </c>
      <c r="H6" s="55" t="e">
        <f>#REF!</f>
        <v>#REF!</v>
      </c>
      <c r="I6" s="55" t="e">
        <f>#REF!</f>
        <v>#REF!</v>
      </c>
      <c r="J6" s="55" t="e">
        <f>#REF!</f>
        <v>#REF!</v>
      </c>
      <c r="K6" s="56" t="e">
        <f>#REF!</f>
        <v>#REF!</v>
      </c>
    </row>
    <row r="7" spans="1:12" x14ac:dyDescent="0.35">
      <c r="A7" s="57" t="s">
        <v>577</v>
      </c>
      <c r="B7" t="e">
        <f>((B3*$B$14)+(B4*$B$15)+(B5*$B$16)+(B6*$B$17))/10</f>
        <v>#DIV/0!</v>
      </c>
      <c r="C7" t="e">
        <f t="shared" ref="C7:K7" si="0">((C3*$B$14)+(C4*$B$15)+(C5*$B$16)+(C6*$B$17))/10</f>
        <v>#DIV/0!</v>
      </c>
      <c r="D7" t="e">
        <f t="shared" si="0"/>
        <v>#DIV/0!</v>
      </c>
      <c r="E7" t="e">
        <f t="shared" si="0"/>
        <v>#DIV/0!</v>
      </c>
      <c r="F7" t="e">
        <f t="shared" si="0"/>
        <v>#DIV/0!</v>
      </c>
      <c r="G7" t="e">
        <f t="shared" si="0"/>
        <v>#REF!</v>
      </c>
      <c r="H7" t="e">
        <f t="shared" si="0"/>
        <v>#REF!</v>
      </c>
      <c r="I7" t="e">
        <f t="shared" si="0"/>
        <v>#REF!</v>
      </c>
      <c r="J7" t="e">
        <f t="shared" si="0"/>
        <v>#REF!</v>
      </c>
      <c r="K7" t="e">
        <f t="shared" si="0"/>
        <v>#REF!</v>
      </c>
    </row>
    <row r="8" spans="1:12" x14ac:dyDescent="0.35">
      <c r="A8" s="57" t="s">
        <v>578</v>
      </c>
      <c r="B8" t="e">
        <f>RANK(B7,$B$7:$K$7,1)</f>
        <v>#DIV/0!</v>
      </c>
      <c r="C8" t="e">
        <f t="shared" ref="C8:K8" si="1">RANK(C7,$B$7:$K$7,1)</f>
        <v>#DIV/0!</v>
      </c>
      <c r="D8" t="e">
        <f t="shared" si="1"/>
        <v>#DIV/0!</v>
      </c>
      <c r="E8" t="e">
        <f t="shared" si="1"/>
        <v>#DIV/0!</v>
      </c>
      <c r="F8" t="e">
        <f t="shared" si="1"/>
        <v>#DIV/0!</v>
      </c>
      <c r="G8" t="e">
        <f t="shared" si="1"/>
        <v>#REF!</v>
      </c>
      <c r="H8" t="e">
        <f t="shared" si="1"/>
        <v>#REF!</v>
      </c>
      <c r="I8" t="e">
        <f t="shared" si="1"/>
        <v>#REF!</v>
      </c>
      <c r="J8" t="e">
        <f t="shared" si="1"/>
        <v>#REF!</v>
      </c>
      <c r="K8" t="e">
        <f t="shared" si="1"/>
        <v>#REF!</v>
      </c>
    </row>
    <row r="9" spans="1:12" x14ac:dyDescent="0.35">
      <c r="A9" s="13"/>
    </row>
    <row r="10" spans="1:12" ht="85.75" customHeight="1" x14ac:dyDescent="0.35">
      <c r="A10" s="360" t="s">
        <v>579</v>
      </c>
      <c r="B10" s="357"/>
      <c r="C10" s="357"/>
      <c r="D10" s="357"/>
      <c r="E10" s="357"/>
      <c r="F10" s="357"/>
      <c r="G10" s="357"/>
      <c r="H10" s="357"/>
      <c r="I10" s="357"/>
      <c r="J10" s="357"/>
      <c r="K10" s="358"/>
    </row>
    <row r="12" spans="1:12" s="13" customFormat="1" ht="31.25" customHeight="1" x14ac:dyDescent="0.35">
      <c r="A12" s="359" t="s">
        <v>580</v>
      </c>
      <c r="B12" s="359"/>
      <c r="C12"/>
      <c r="D12"/>
      <c r="E12"/>
      <c r="F12"/>
      <c r="G12"/>
      <c r="H12"/>
      <c r="I12"/>
      <c r="J12"/>
      <c r="K12"/>
      <c r="L12"/>
    </row>
    <row r="13" spans="1:12" x14ac:dyDescent="0.35">
      <c r="A13" s="49" t="s">
        <v>581</v>
      </c>
      <c r="B13" s="49" t="s">
        <v>571</v>
      </c>
    </row>
    <row r="14" spans="1:12" x14ac:dyDescent="0.35">
      <c r="A14" s="45" t="s">
        <v>573</v>
      </c>
      <c r="B14" s="58">
        <v>1</v>
      </c>
    </row>
    <row r="15" spans="1:12" x14ac:dyDescent="0.35">
      <c r="A15" s="46" t="s">
        <v>574</v>
      </c>
      <c r="B15" s="58">
        <v>4</v>
      </c>
    </row>
    <row r="16" spans="1:12" x14ac:dyDescent="0.35">
      <c r="A16" s="47" t="s">
        <v>575</v>
      </c>
      <c r="B16" s="58">
        <v>2</v>
      </c>
    </row>
    <row r="17" spans="1:12" x14ac:dyDescent="0.35">
      <c r="A17" s="48" t="s">
        <v>576</v>
      </c>
      <c r="B17" s="58">
        <v>3</v>
      </c>
    </row>
    <row r="20" spans="1:12" s="13" customFormat="1" x14ac:dyDescent="0.35">
      <c r="A20"/>
      <c r="B20"/>
      <c r="C20"/>
      <c r="D20"/>
      <c r="E20"/>
      <c r="F20"/>
      <c r="G20"/>
      <c r="H20"/>
      <c r="I20"/>
      <c r="J20"/>
      <c r="K20"/>
      <c r="L20"/>
    </row>
  </sheetData>
  <sheetProtection sheet="1" objects="1" scenarios="1"/>
  <mergeCells count="3">
    <mergeCell ref="A1:K1"/>
    <mergeCell ref="A10:K10"/>
    <mergeCell ref="A12:B12"/>
  </mergeCells>
  <conditionalFormatting sqref="B3:K3">
    <cfRule type="colorScale" priority="5">
      <colorScale>
        <cfvo type="min"/>
        <cfvo type="percentile" val="50"/>
        <cfvo type="max"/>
        <color rgb="FFF8696B"/>
        <color rgb="FFFFEB84"/>
        <color rgb="FF63BE7B"/>
      </colorScale>
    </cfRule>
  </conditionalFormatting>
  <conditionalFormatting sqref="B4:K4">
    <cfRule type="colorScale" priority="4">
      <colorScale>
        <cfvo type="min"/>
        <cfvo type="percentile" val="50"/>
        <cfvo type="max"/>
        <color rgb="FFF8696B"/>
        <color rgb="FFFFEB84"/>
        <color rgb="FF63BE7B"/>
      </colorScale>
    </cfRule>
  </conditionalFormatting>
  <conditionalFormatting sqref="B5:K5">
    <cfRule type="colorScale" priority="3">
      <colorScale>
        <cfvo type="min"/>
        <cfvo type="percentile" val="50"/>
        <cfvo type="max"/>
        <color rgb="FFF8696B"/>
        <color rgb="FFFFEB84"/>
        <color rgb="FF63BE7B"/>
      </colorScale>
    </cfRule>
  </conditionalFormatting>
  <conditionalFormatting sqref="B6:K7">
    <cfRule type="colorScale" priority="2">
      <colorScale>
        <cfvo type="min"/>
        <cfvo type="percentile" val="50"/>
        <cfvo type="max"/>
        <color rgb="FFF8696B"/>
        <color rgb="FFFFEB84"/>
        <color rgb="FF63BE7B"/>
      </colorScale>
    </cfRule>
  </conditionalFormatting>
  <conditionalFormatting sqref="B8:K9">
    <cfRule type="colorScale" priority="1">
      <colorScale>
        <cfvo type="percentile" val="0"/>
        <cfvo type="percentile" val="50"/>
        <cfvo type="percentile" val="100"/>
        <color rgb="FFF8696B"/>
        <color rgb="FFFFEB84"/>
        <color rgb="FF63BE7B"/>
      </colorScale>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F15A2-15B9-445F-AC7C-3EB64140257B}">
  <dimension ref="A1:C12"/>
  <sheetViews>
    <sheetView workbookViewId="0">
      <selection activeCell="G15" sqref="G15"/>
    </sheetView>
  </sheetViews>
  <sheetFormatPr defaultColWidth="8.83203125" defaultRowHeight="15.5" x14ac:dyDescent="0.35"/>
  <sheetData>
    <row r="1" spans="1:3" x14ac:dyDescent="0.35">
      <c r="A1" t="s">
        <v>582</v>
      </c>
    </row>
    <row r="2" spans="1:3" x14ac:dyDescent="0.35">
      <c r="A2" t="s">
        <v>68</v>
      </c>
    </row>
    <row r="3" spans="1:3" x14ac:dyDescent="0.35">
      <c r="A3" t="s">
        <v>73</v>
      </c>
    </row>
    <row r="4" spans="1:3" x14ac:dyDescent="0.35">
      <c r="A4" t="s">
        <v>103</v>
      </c>
    </row>
    <row r="12" spans="1:3" x14ac:dyDescent="0.35">
      <c r="A12" s="70" t="s">
        <v>583</v>
      </c>
      <c r="B12" s="70"/>
      <c r="C12" s="7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AF48-B246-42D9-8065-A55F46EC3CE0}">
  <dimension ref="A1:C48"/>
  <sheetViews>
    <sheetView workbookViewId="0">
      <selection activeCell="B44" sqref="B44"/>
    </sheetView>
  </sheetViews>
  <sheetFormatPr defaultColWidth="8.83203125" defaultRowHeight="15.5" x14ac:dyDescent="0.35"/>
  <cols>
    <col min="1" max="1" width="10.1640625" customWidth="1"/>
    <col min="2" max="2" width="126.6640625" style="17" customWidth="1"/>
  </cols>
  <sheetData>
    <row r="1" spans="1:3" x14ac:dyDescent="0.35">
      <c r="A1" s="25" t="s">
        <v>18</v>
      </c>
      <c r="B1" s="26"/>
    </row>
    <row r="2" spans="1:3" x14ac:dyDescent="0.35">
      <c r="A2" s="13" t="s">
        <v>19</v>
      </c>
      <c r="B2" s="17" t="s">
        <v>20</v>
      </c>
    </row>
    <row r="3" spans="1:3" ht="46.5" x14ac:dyDescent="0.35">
      <c r="A3" s="27" t="s">
        <v>21</v>
      </c>
      <c r="B3" s="23" t="s">
        <v>22</v>
      </c>
      <c r="C3" s="28"/>
    </row>
    <row r="4" spans="1:3" ht="31" x14ac:dyDescent="0.35">
      <c r="A4" s="27" t="s">
        <v>23</v>
      </c>
      <c r="B4" s="23" t="s">
        <v>24</v>
      </c>
      <c r="C4" s="27"/>
    </row>
    <row r="5" spans="1:3" ht="46.5" x14ac:dyDescent="0.35">
      <c r="A5" s="27" t="s">
        <v>25</v>
      </c>
      <c r="B5" s="23" t="s">
        <v>26</v>
      </c>
      <c r="C5" s="27"/>
    </row>
    <row r="6" spans="1:3" x14ac:dyDescent="0.35">
      <c r="A6" s="27"/>
      <c r="B6" s="23"/>
      <c r="C6" s="27"/>
    </row>
    <row r="7" spans="1:3" x14ac:dyDescent="0.35">
      <c r="A7" s="27"/>
      <c r="B7" s="59" t="s">
        <v>27</v>
      </c>
      <c r="C7" s="27"/>
    </row>
    <row r="8" spans="1:3" x14ac:dyDescent="0.35">
      <c r="A8" s="27"/>
      <c r="B8" s="23"/>
      <c r="C8" s="27"/>
    </row>
    <row r="9" spans="1:3" x14ac:dyDescent="0.35">
      <c r="A9" s="61">
        <v>1.5</v>
      </c>
      <c r="B9" s="23" t="s">
        <v>28</v>
      </c>
      <c r="C9" s="27"/>
    </row>
    <row r="10" spans="1:3" x14ac:dyDescent="0.35">
      <c r="A10" s="61">
        <v>1.1000000000000001</v>
      </c>
      <c r="B10" s="23" t="s">
        <v>29</v>
      </c>
      <c r="C10" s="27"/>
    </row>
    <row r="11" spans="1:3" ht="31" x14ac:dyDescent="0.35">
      <c r="A11" s="61">
        <v>1.1299999999999999</v>
      </c>
      <c r="B11" s="23" t="s">
        <v>30</v>
      </c>
      <c r="C11" s="27"/>
    </row>
    <row r="12" spans="1:3" x14ac:dyDescent="0.35">
      <c r="A12" s="61">
        <v>1.1399999999999999</v>
      </c>
      <c r="B12" s="23" t="s">
        <v>31</v>
      </c>
      <c r="C12" s="27"/>
    </row>
    <row r="13" spans="1:3" x14ac:dyDescent="0.35">
      <c r="A13" s="61">
        <v>1.18</v>
      </c>
      <c r="B13" s="23" t="s">
        <v>32</v>
      </c>
      <c r="C13" s="27"/>
    </row>
    <row r="14" spans="1:3" x14ac:dyDescent="0.35">
      <c r="A14" s="60">
        <v>1.33</v>
      </c>
      <c r="B14" s="17" t="s">
        <v>33</v>
      </c>
      <c r="C14" s="27"/>
    </row>
    <row r="15" spans="1:3" x14ac:dyDescent="0.35">
      <c r="A15" s="62">
        <v>1.4</v>
      </c>
      <c r="B15" s="17" t="s">
        <v>33</v>
      </c>
      <c r="C15" s="27"/>
    </row>
    <row r="16" spans="1:3" x14ac:dyDescent="0.35">
      <c r="A16" s="60">
        <v>2.25</v>
      </c>
      <c r="B16" s="17" t="s">
        <v>34</v>
      </c>
      <c r="C16" s="27"/>
    </row>
    <row r="17" spans="1:3" x14ac:dyDescent="0.35">
      <c r="A17" s="61">
        <v>2.33</v>
      </c>
      <c r="B17" s="23" t="s">
        <v>29</v>
      </c>
      <c r="C17" s="27"/>
    </row>
    <row r="18" spans="1:3" x14ac:dyDescent="0.35">
      <c r="A18" s="61">
        <v>2.38</v>
      </c>
      <c r="B18" s="23" t="s">
        <v>35</v>
      </c>
      <c r="C18" s="27"/>
    </row>
    <row r="19" spans="1:3" x14ac:dyDescent="0.35">
      <c r="A19" s="61">
        <v>2.39</v>
      </c>
      <c r="B19" s="23" t="s">
        <v>36</v>
      </c>
      <c r="C19" s="27"/>
    </row>
    <row r="20" spans="1:3" x14ac:dyDescent="0.35">
      <c r="A20" s="61">
        <v>3.6</v>
      </c>
      <c r="B20" s="23" t="s">
        <v>37</v>
      </c>
      <c r="C20" s="27"/>
    </row>
    <row r="21" spans="1:3" x14ac:dyDescent="0.35">
      <c r="A21" s="63">
        <v>3.2</v>
      </c>
      <c r="B21" s="23" t="s">
        <v>38</v>
      </c>
      <c r="C21" s="27"/>
    </row>
    <row r="22" spans="1:3" x14ac:dyDescent="0.35">
      <c r="A22" s="61">
        <v>3.21</v>
      </c>
      <c r="B22" s="23" t="s">
        <v>38</v>
      </c>
      <c r="C22" s="27"/>
    </row>
    <row r="23" spans="1:3" x14ac:dyDescent="0.35">
      <c r="A23" s="61">
        <v>4.5</v>
      </c>
      <c r="B23" s="23" t="s">
        <v>39</v>
      </c>
      <c r="C23" s="27"/>
    </row>
    <row r="24" spans="1:3" x14ac:dyDescent="0.35">
      <c r="A24" s="61">
        <v>4.5999999999999996</v>
      </c>
      <c r="B24" s="23" t="s">
        <v>39</v>
      </c>
      <c r="C24" s="27"/>
    </row>
    <row r="25" spans="1:3" x14ac:dyDescent="0.35">
      <c r="A25" s="61">
        <v>4.7</v>
      </c>
      <c r="B25" s="23" t="s">
        <v>39</v>
      </c>
      <c r="C25" s="27"/>
    </row>
    <row r="26" spans="1:3" ht="31" x14ac:dyDescent="0.35">
      <c r="A26" s="61">
        <v>4.1399999999999997</v>
      </c>
      <c r="B26" s="23" t="s">
        <v>40</v>
      </c>
      <c r="C26" s="27"/>
    </row>
    <row r="27" spans="1:3" x14ac:dyDescent="0.35">
      <c r="A27" s="61">
        <v>4.1500000000000004</v>
      </c>
      <c r="B27" s="23" t="s">
        <v>41</v>
      </c>
      <c r="C27" s="27"/>
    </row>
    <row r="28" spans="1:3" x14ac:dyDescent="0.35">
      <c r="A28" s="61">
        <v>4.17</v>
      </c>
      <c r="B28" s="23" t="s">
        <v>42</v>
      </c>
      <c r="C28" s="27"/>
    </row>
    <row r="29" spans="1:3" x14ac:dyDescent="0.35">
      <c r="A29" s="61">
        <v>4.1900000000000004</v>
      </c>
      <c r="B29" s="23" t="s">
        <v>43</v>
      </c>
      <c r="C29" s="27"/>
    </row>
    <row r="30" spans="1:3" x14ac:dyDescent="0.35">
      <c r="A30" s="61">
        <v>4.2300000000000004</v>
      </c>
      <c r="B30" s="23" t="s">
        <v>44</v>
      </c>
      <c r="C30" s="27"/>
    </row>
    <row r="31" spans="1:3" x14ac:dyDescent="0.35">
      <c r="A31" s="61">
        <v>4.24</v>
      </c>
      <c r="B31" s="23" t="s">
        <v>44</v>
      </c>
      <c r="C31" s="27"/>
    </row>
    <row r="32" spans="1:3" x14ac:dyDescent="0.35">
      <c r="A32" s="61">
        <v>4.3099999999999996</v>
      </c>
      <c r="B32" s="23" t="s">
        <v>29</v>
      </c>
      <c r="C32" s="27"/>
    </row>
    <row r="33" spans="1:3" x14ac:dyDescent="0.35">
      <c r="A33" s="61">
        <v>4.32</v>
      </c>
      <c r="B33" s="23" t="s">
        <v>29</v>
      </c>
      <c r="C33" s="27"/>
    </row>
    <row r="34" spans="1:3" x14ac:dyDescent="0.35">
      <c r="A34" s="61">
        <v>4.33</v>
      </c>
      <c r="B34" s="23" t="s">
        <v>29</v>
      </c>
      <c r="C34" s="27"/>
    </row>
    <row r="35" spans="1:3" x14ac:dyDescent="0.35">
      <c r="A35" s="61">
        <v>4.34</v>
      </c>
      <c r="B35" s="23" t="s">
        <v>29</v>
      </c>
      <c r="C35" s="27"/>
    </row>
    <row r="36" spans="1:3" x14ac:dyDescent="0.35">
      <c r="A36" s="61">
        <v>5.9</v>
      </c>
      <c r="B36" s="23" t="s">
        <v>45</v>
      </c>
      <c r="C36" s="27"/>
    </row>
    <row r="37" spans="1:3" x14ac:dyDescent="0.35">
      <c r="A37" s="61">
        <v>5.13</v>
      </c>
      <c r="B37" s="23" t="s">
        <v>29</v>
      </c>
      <c r="C37" s="27"/>
    </row>
    <row r="38" spans="1:3" x14ac:dyDescent="0.35">
      <c r="A38" s="61">
        <v>5.14</v>
      </c>
      <c r="B38" s="23" t="s">
        <v>46</v>
      </c>
      <c r="C38" s="27"/>
    </row>
    <row r="39" spans="1:3" x14ac:dyDescent="0.35">
      <c r="A39" s="61">
        <v>7.9</v>
      </c>
      <c r="B39" s="23" t="s">
        <v>47</v>
      </c>
      <c r="C39" s="27"/>
    </row>
    <row r="40" spans="1:3" x14ac:dyDescent="0.35">
      <c r="A40" s="61">
        <v>7.23</v>
      </c>
      <c r="B40" s="23" t="s">
        <v>48</v>
      </c>
      <c r="C40" s="27"/>
    </row>
    <row r="41" spans="1:3" x14ac:dyDescent="0.35">
      <c r="A41" s="61">
        <v>8.1999999999999993</v>
      </c>
      <c r="B41" s="23" t="s">
        <v>49</v>
      </c>
      <c r="C41" s="27"/>
    </row>
    <row r="42" spans="1:3" x14ac:dyDescent="0.35">
      <c r="A42" s="61">
        <v>9.8000000000000007</v>
      </c>
      <c r="B42" s="23" t="s">
        <v>50</v>
      </c>
      <c r="C42" s="27"/>
    </row>
    <row r="43" spans="1:3" x14ac:dyDescent="0.35">
      <c r="A43" s="61">
        <v>9.9</v>
      </c>
      <c r="B43" s="23" t="s">
        <v>51</v>
      </c>
      <c r="C43" s="27"/>
    </row>
    <row r="44" spans="1:3" x14ac:dyDescent="0.35">
      <c r="A44" s="61"/>
      <c r="B44" s="23"/>
      <c r="C44" s="27"/>
    </row>
    <row r="45" spans="1:3" x14ac:dyDescent="0.35">
      <c r="A45" s="61"/>
      <c r="B45" s="23"/>
      <c r="C45" s="27"/>
    </row>
    <row r="46" spans="1:3" x14ac:dyDescent="0.35">
      <c r="A46" s="60"/>
    </row>
    <row r="47" spans="1:3" x14ac:dyDescent="0.35">
      <c r="A47" s="60"/>
    </row>
    <row r="48" spans="1:3" x14ac:dyDescent="0.35">
      <c r="A48" s="60"/>
    </row>
  </sheetData>
  <phoneticPr fontId="8" type="noConversion"/>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FC8CF-9DC1-4C42-9E57-C98D2FAACA4A}">
  <dimension ref="A1:IJ863"/>
  <sheetViews>
    <sheetView zoomScaleNormal="100" workbookViewId="0">
      <pane xSplit="3" ySplit="2" topLeftCell="D3" activePane="bottomRight" state="frozen"/>
      <selection pane="topRight" activeCell="C25" sqref="C25"/>
      <selection pane="bottomLeft" activeCell="C25" sqref="C25"/>
      <selection pane="bottomRight" activeCell="E25" sqref="E25"/>
    </sheetView>
  </sheetViews>
  <sheetFormatPr defaultColWidth="10.83203125" defaultRowHeight="15.5" x14ac:dyDescent="0.35"/>
  <cols>
    <col min="1" max="1" width="10.83203125" style="1"/>
    <col min="2" max="2" width="9.1640625" style="11" customWidth="1"/>
    <col min="3" max="3" width="69" style="8" customWidth="1"/>
    <col min="4" max="4" width="11.1640625" style="33" customWidth="1"/>
    <col min="5" max="6" width="7.5" style="34" bestFit="1" customWidth="1"/>
    <col min="7" max="7" width="14.5" style="33" customWidth="1"/>
    <col min="8" max="8" width="8.1640625" style="36" customWidth="1"/>
    <col min="9" max="9" width="12.6640625" style="34" customWidth="1"/>
    <col min="10" max="11" width="12.6640625" style="37" customWidth="1"/>
    <col min="12" max="12" width="12.6640625" style="34" customWidth="1"/>
    <col min="13" max="13" width="59.33203125" style="5" customWidth="1"/>
    <col min="14" max="16384" width="10.83203125" style="1"/>
  </cols>
  <sheetData>
    <row r="1" spans="1:13" ht="19.5" x14ac:dyDescent="0.45">
      <c r="A1" s="87"/>
      <c r="B1" s="349" t="s">
        <v>52</v>
      </c>
      <c r="C1" s="350"/>
      <c r="D1" s="350"/>
      <c r="E1" s="350"/>
      <c r="F1" s="350"/>
      <c r="G1" s="350"/>
      <c r="H1" s="350"/>
      <c r="I1" s="350"/>
      <c r="J1" s="350"/>
      <c r="K1" s="350"/>
      <c r="L1" s="351"/>
      <c r="M1" s="89"/>
    </row>
    <row r="2" spans="1:13" s="10" customFormat="1" ht="34.5" customHeight="1" x14ac:dyDescent="0.35">
      <c r="A2" s="195" t="s">
        <v>53</v>
      </c>
      <c r="B2" s="90" t="s">
        <v>54</v>
      </c>
      <c r="C2" s="91" t="s">
        <v>55</v>
      </c>
      <c r="D2" s="92" t="s">
        <v>56</v>
      </c>
      <c r="E2" s="93" t="s">
        <v>57</v>
      </c>
      <c r="F2" s="93" t="s">
        <v>58</v>
      </c>
      <c r="G2" s="92" t="s">
        <v>59</v>
      </c>
      <c r="H2" s="92" t="s">
        <v>60</v>
      </c>
      <c r="I2" s="94" t="s">
        <v>61</v>
      </c>
      <c r="J2" s="92" t="s">
        <v>62</v>
      </c>
      <c r="K2" s="95" t="s">
        <v>63</v>
      </c>
      <c r="L2" s="94" t="s">
        <v>64</v>
      </c>
      <c r="M2" s="91" t="s">
        <v>65</v>
      </c>
    </row>
    <row r="3" spans="1:13" ht="15.75" customHeight="1" x14ac:dyDescent="0.35">
      <c r="A3" s="80">
        <v>1</v>
      </c>
      <c r="B3" s="96">
        <v>1.1000000000000001</v>
      </c>
      <c r="C3" s="97" t="s">
        <v>66</v>
      </c>
      <c r="D3" s="98" t="s">
        <v>67</v>
      </c>
      <c r="E3" s="98"/>
      <c r="F3" s="98"/>
      <c r="G3" s="98" t="str">
        <f>IF(D3="Ambos", IF(AND(ISNUMBER(E3), ISNUMBER(F3)), IF(E3=F3, 0, 1), ""), "")</f>
        <v/>
      </c>
      <c r="H3" s="100" t="str">
        <f>IF(D3="FFF",(IF(ISNUMBER(F3),F3*(A3)," ")),IF(D3="Encuesta",(IF(ISNUMBER(E3),E3*(A3)," ")),IF(OR(ISNUMBER(E3),ISNUMBER(F3)),MIN(E3,F3)*(A3)," ")))</f>
        <v xml:space="preserve"> </v>
      </c>
      <c r="I3" s="98" t="s">
        <v>68</v>
      </c>
      <c r="J3" s="98" t="str">
        <f>IF(I3&lt;&gt;"No", IF(ISNUMBER(H3), H3, ""),"")</f>
        <v/>
      </c>
      <c r="K3" s="190"/>
      <c r="L3" s="98"/>
      <c r="M3" s="196" t="s">
        <v>69</v>
      </c>
    </row>
    <row r="4" spans="1:13" s="64" customFormat="1" ht="15.75" customHeight="1" x14ac:dyDescent="0.35">
      <c r="A4" s="81">
        <v>3</v>
      </c>
      <c r="B4" s="72">
        <v>1.2</v>
      </c>
      <c r="C4" s="73" t="s">
        <v>70</v>
      </c>
      <c r="D4" s="98" t="s">
        <v>58</v>
      </c>
      <c r="E4" s="98"/>
      <c r="F4" s="98"/>
      <c r="G4" s="98"/>
      <c r="H4" s="100" t="str">
        <f t="shared" ref="H4:H32" si="0">IF(D4="FFF",(IF(ISNUMBER(F4),F4*(A4)," ")),IF(D4="Encuesta",(IF(ISNUMBER(E4),E4*(A4)," ")),IF(OR(ISNUMBER(E4),ISNUMBER(F4)),MIN(E4,F4)*(A4)," ")))</f>
        <v xml:space="preserve"> </v>
      </c>
      <c r="I4" s="98" t="s">
        <v>71</v>
      </c>
      <c r="J4" s="98" t="str">
        <f t="shared" ref="J4:J32" si="1">IF(I4&lt;&gt;"No", IF(ISNUMBER(H4), H4, ""),"")</f>
        <v/>
      </c>
      <c r="K4" s="124">
        <v>3</v>
      </c>
      <c r="L4" s="98"/>
      <c r="M4" s="196"/>
    </row>
    <row r="5" spans="1:13" ht="15.75" customHeight="1" x14ac:dyDescent="0.35">
      <c r="A5" s="80">
        <v>1</v>
      </c>
      <c r="B5" s="96">
        <v>1.3</v>
      </c>
      <c r="C5" s="97" t="s">
        <v>72</v>
      </c>
      <c r="D5" s="98" t="s">
        <v>57</v>
      </c>
      <c r="E5" s="98"/>
      <c r="F5" s="302"/>
      <c r="G5" s="302"/>
      <c r="H5" s="100" t="str">
        <f t="shared" si="0"/>
        <v xml:space="preserve"> </v>
      </c>
      <c r="I5" s="98" t="s">
        <v>73</v>
      </c>
      <c r="J5" s="98" t="str">
        <f t="shared" si="1"/>
        <v/>
      </c>
      <c r="K5" s="190">
        <v>1</v>
      </c>
      <c r="L5" s="98"/>
      <c r="M5" s="196"/>
    </row>
    <row r="6" spans="1:13" s="64" customFormat="1" ht="15.75" customHeight="1" x14ac:dyDescent="0.35">
      <c r="A6" s="81">
        <v>3</v>
      </c>
      <c r="B6" s="72">
        <v>1.4</v>
      </c>
      <c r="C6" s="73" t="s">
        <v>74</v>
      </c>
      <c r="D6" s="98" t="s">
        <v>67</v>
      </c>
      <c r="E6" s="98"/>
      <c r="F6" s="98"/>
      <c r="G6" s="98" t="str">
        <f>IF(D6="Ambos", IF(AND(ISNUMBER(E6), ISNUMBER(F6)), IF(E6=F6, 0, 1), ""), "")</f>
        <v/>
      </c>
      <c r="H6" s="100" t="str">
        <f t="shared" si="0"/>
        <v xml:space="preserve"> </v>
      </c>
      <c r="I6" s="98" t="s">
        <v>71</v>
      </c>
      <c r="J6" s="98" t="str">
        <f t="shared" si="1"/>
        <v/>
      </c>
      <c r="K6" s="124">
        <v>3</v>
      </c>
      <c r="L6" s="98"/>
      <c r="M6" s="196"/>
    </row>
    <row r="7" spans="1:13" s="67" customFormat="1" ht="15.75" customHeight="1" x14ac:dyDescent="0.35">
      <c r="A7" s="82">
        <v>2</v>
      </c>
      <c r="B7" s="104">
        <v>1.5</v>
      </c>
      <c r="C7" s="105" t="s">
        <v>75</v>
      </c>
      <c r="D7" s="115" t="s">
        <v>57</v>
      </c>
      <c r="E7" s="115"/>
      <c r="F7" s="302"/>
      <c r="G7" s="302"/>
      <c r="H7" s="100" t="str">
        <f t="shared" si="0"/>
        <v xml:space="preserve"> </v>
      </c>
      <c r="I7" s="115" t="s">
        <v>71</v>
      </c>
      <c r="J7" s="98" t="str">
        <f t="shared" si="1"/>
        <v/>
      </c>
      <c r="K7" s="107">
        <v>2</v>
      </c>
      <c r="L7" s="115"/>
      <c r="M7" s="197"/>
    </row>
    <row r="8" spans="1:13" s="66" customFormat="1" ht="15.75" customHeight="1" x14ac:dyDescent="0.35">
      <c r="A8" s="83">
        <v>3</v>
      </c>
      <c r="B8" s="154">
        <v>1.6</v>
      </c>
      <c r="C8" s="198" t="s">
        <v>76</v>
      </c>
      <c r="D8" s="115" t="s">
        <v>67</v>
      </c>
      <c r="E8" s="115"/>
      <c r="F8" s="115"/>
      <c r="G8" s="98" t="str">
        <f>IF(D8="Ambos", IF(AND(ISNUMBER(E8), ISNUMBER(F8)), IF(E8=F8, 0, 1), ""), "")</f>
        <v/>
      </c>
      <c r="H8" s="100" t="str">
        <f t="shared" si="0"/>
        <v xml:space="preserve"> </v>
      </c>
      <c r="I8" s="115" t="s">
        <v>71</v>
      </c>
      <c r="J8" s="98" t="str">
        <f t="shared" si="1"/>
        <v/>
      </c>
      <c r="K8" s="181">
        <v>3</v>
      </c>
      <c r="L8" s="115"/>
      <c r="M8" s="197"/>
    </row>
    <row r="9" spans="1:13" s="65" customFormat="1" ht="15.75" customHeight="1" x14ac:dyDescent="0.35">
      <c r="A9" s="84">
        <v>2</v>
      </c>
      <c r="B9" s="109">
        <v>1.7</v>
      </c>
      <c r="C9" s="110" t="s">
        <v>77</v>
      </c>
      <c r="D9" s="98" t="s">
        <v>58</v>
      </c>
      <c r="E9" s="98"/>
      <c r="F9" s="98"/>
      <c r="G9" s="98"/>
      <c r="H9" s="100" t="str">
        <f t="shared" si="0"/>
        <v xml:space="preserve"> </v>
      </c>
      <c r="I9" s="98" t="s">
        <v>71</v>
      </c>
      <c r="J9" s="98" t="str">
        <f t="shared" si="1"/>
        <v/>
      </c>
      <c r="K9" s="112">
        <v>2</v>
      </c>
      <c r="L9" s="98"/>
      <c r="M9" s="196"/>
    </row>
    <row r="10" spans="1:13" s="65" customFormat="1" ht="15.75" customHeight="1" x14ac:dyDescent="0.35">
      <c r="A10" s="84">
        <v>2</v>
      </c>
      <c r="B10" s="109">
        <v>1.8</v>
      </c>
      <c r="C10" s="110" t="s">
        <v>78</v>
      </c>
      <c r="D10" s="98" t="s">
        <v>58</v>
      </c>
      <c r="E10" s="98"/>
      <c r="F10" s="98"/>
      <c r="G10" s="98"/>
      <c r="H10" s="100" t="str">
        <f t="shared" si="0"/>
        <v xml:space="preserve"> </v>
      </c>
      <c r="I10" s="98" t="s">
        <v>71</v>
      </c>
      <c r="J10" s="98" t="str">
        <f t="shared" si="1"/>
        <v/>
      </c>
      <c r="K10" s="112">
        <v>2</v>
      </c>
      <c r="L10" s="98"/>
      <c r="M10" s="196"/>
    </row>
    <row r="11" spans="1:13" s="66" customFormat="1" ht="15.75" customHeight="1" x14ac:dyDescent="0.35">
      <c r="A11" s="83">
        <v>3</v>
      </c>
      <c r="B11" s="154">
        <v>1.9</v>
      </c>
      <c r="C11" s="198" t="s">
        <v>79</v>
      </c>
      <c r="D11" s="115" t="s">
        <v>58</v>
      </c>
      <c r="E11" s="191"/>
      <c r="F11" s="115"/>
      <c r="G11" s="199"/>
      <c r="H11" s="100" t="str">
        <f t="shared" si="0"/>
        <v xml:space="preserve"> </v>
      </c>
      <c r="I11" s="115" t="s">
        <v>71</v>
      </c>
      <c r="J11" s="98" t="str">
        <f t="shared" si="1"/>
        <v/>
      </c>
      <c r="K11" s="181">
        <v>3</v>
      </c>
      <c r="L11" s="191"/>
      <c r="M11" s="197"/>
    </row>
    <row r="12" spans="1:13" ht="15.75" customHeight="1" x14ac:dyDescent="0.35">
      <c r="A12" s="80">
        <v>1</v>
      </c>
      <c r="B12" s="139">
        <v>1.1000000000000001</v>
      </c>
      <c r="C12" s="97" t="s">
        <v>80</v>
      </c>
      <c r="D12" s="98" t="s">
        <v>58</v>
      </c>
      <c r="E12" s="99"/>
      <c r="F12" s="98"/>
      <c r="G12" s="98"/>
      <c r="H12" s="100" t="str">
        <f t="shared" si="0"/>
        <v xml:space="preserve"> </v>
      </c>
      <c r="I12" s="98" t="s">
        <v>71</v>
      </c>
      <c r="J12" s="98" t="str">
        <f t="shared" si="1"/>
        <v/>
      </c>
      <c r="K12" s="190">
        <v>1</v>
      </c>
      <c r="L12" s="98"/>
      <c r="M12" s="196" t="s">
        <v>81</v>
      </c>
    </row>
    <row r="13" spans="1:13" s="65" customFormat="1" ht="15.75" customHeight="1" x14ac:dyDescent="0.35">
      <c r="A13" s="84">
        <v>2</v>
      </c>
      <c r="B13" s="109">
        <v>1.1100000000000001</v>
      </c>
      <c r="C13" s="110" t="s">
        <v>82</v>
      </c>
      <c r="D13" s="98" t="s">
        <v>58</v>
      </c>
      <c r="E13" s="98"/>
      <c r="F13" s="98"/>
      <c r="G13" s="98"/>
      <c r="H13" s="100" t="str">
        <f t="shared" si="0"/>
        <v xml:space="preserve"> </v>
      </c>
      <c r="I13" s="98" t="s">
        <v>71</v>
      </c>
      <c r="J13" s="98" t="str">
        <f t="shared" si="1"/>
        <v/>
      </c>
      <c r="K13" s="112">
        <v>2</v>
      </c>
      <c r="L13" s="98"/>
      <c r="M13" s="196"/>
    </row>
    <row r="14" spans="1:13" ht="15.75" customHeight="1" x14ac:dyDescent="0.35">
      <c r="A14" s="80">
        <v>1</v>
      </c>
      <c r="B14" s="96">
        <v>1.1200000000000001</v>
      </c>
      <c r="C14" s="97" t="s">
        <v>83</v>
      </c>
      <c r="D14" s="98" t="s">
        <v>67</v>
      </c>
      <c r="E14" s="98"/>
      <c r="F14" s="98"/>
      <c r="G14" s="98" t="str">
        <f>IF(D14="Ambos", IF(AND(ISNUMBER(E14), ISNUMBER(F14)), IF(E14=F14, 0, 1), ""), "")</f>
        <v/>
      </c>
      <c r="H14" s="100" t="str">
        <f t="shared" si="0"/>
        <v xml:space="preserve"> </v>
      </c>
      <c r="I14" s="98" t="s">
        <v>73</v>
      </c>
      <c r="J14" s="98" t="str">
        <f t="shared" si="1"/>
        <v/>
      </c>
      <c r="K14" s="190">
        <v>1</v>
      </c>
      <c r="L14" s="98"/>
      <c r="M14" s="196"/>
    </row>
    <row r="15" spans="1:13" ht="15.75" customHeight="1" x14ac:dyDescent="0.35">
      <c r="A15" s="80">
        <v>1</v>
      </c>
      <c r="B15" s="96">
        <v>1.1299999999999999</v>
      </c>
      <c r="C15" s="97" t="s">
        <v>84</v>
      </c>
      <c r="D15" s="98" t="s">
        <v>67</v>
      </c>
      <c r="E15" s="98"/>
      <c r="F15" s="138"/>
      <c r="G15" s="98" t="str">
        <f>IF(D15="Ambos", IF(AND(ISNUMBER(E15), ISNUMBER(F15)), IF(E15=F15, 0, 1), ""), "")</f>
        <v/>
      </c>
      <c r="H15" s="100" t="str">
        <f t="shared" si="0"/>
        <v xml:space="preserve"> </v>
      </c>
      <c r="I15" s="98" t="s">
        <v>73</v>
      </c>
      <c r="J15" s="98" t="str">
        <f t="shared" si="1"/>
        <v/>
      </c>
      <c r="K15" s="190">
        <v>1</v>
      </c>
      <c r="L15" s="98"/>
      <c r="M15" s="196"/>
    </row>
    <row r="16" spans="1:13" ht="15.75" customHeight="1" x14ac:dyDescent="0.35">
      <c r="A16" s="80">
        <v>1</v>
      </c>
      <c r="B16" s="96">
        <v>1.1399999999999999</v>
      </c>
      <c r="C16" s="97" t="s">
        <v>85</v>
      </c>
      <c r="D16" s="98" t="s">
        <v>67</v>
      </c>
      <c r="E16" s="98"/>
      <c r="F16" s="98"/>
      <c r="G16" s="98" t="str">
        <f t="shared" ref="G16:G17" si="2">IF(D16="Ambos", IF(AND(ISNUMBER(E16), ISNUMBER(F16)), IF(E16=F16, 0, 1), ""), "")</f>
        <v/>
      </c>
      <c r="H16" s="100" t="str">
        <f t="shared" si="0"/>
        <v xml:space="preserve"> </v>
      </c>
      <c r="I16" s="98" t="s">
        <v>71</v>
      </c>
      <c r="J16" s="98" t="str">
        <f t="shared" si="1"/>
        <v/>
      </c>
      <c r="K16" s="190">
        <v>1</v>
      </c>
      <c r="L16" s="98"/>
      <c r="M16" s="196"/>
    </row>
    <row r="17" spans="1:13" ht="15.75" customHeight="1" x14ac:dyDescent="0.35">
      <c r="A17" s="80">
        <v>1</v>
      </c>
      <c r="B17" s="96">
        <v>1.1499999999999999</v>
      </c>
      <c r="C17" s="97" t="s">
        <v>86</v>
      </c>
      <c r="D17" s="98" t="s">
        <v>67</v>
      </c>
      <c r="E17" s="98"/>
      <c r="F17" s="98"/>
      <c r="G17" s="98" t="str">
        <f t="shared" si="2"/>
        <v/>
      </c>
      <c r="H17" s="100" t="str">
        <f t="shared" si="0"/>
        <v xml:space="preserve"> </v>
      </c>
      <c r="I17" s="98" t="s">
        <v>73</v>
      </c>
      <c r="J17" s="98" t="str">
        <f t="shared" si="1"/>
        <v/>
      </c>
      <c r="K17" s="190">
        <v>1</v>
      </c>
      <c r="L17" s="98"/>
      <c r="M17" s="196"/>
    </row>
    <row r="18" spans="1:13" ht="15.75" customHeight="1" x14ac:dyDescent="0.35">
      <c r="A18" s="80">
        <v>1</v>
      </c>
      <c r="B18" s="96">
        <v>1.1599999999999999</v>
      </c>
      <c r="C18" s="97" t="s">
        <v>87</v>
      </c>
      <c r="D18" s="98" t="s">
        <v>67</v>
      </c>
      <c r="E18" s="98"/>
      <c r="F18" s="98"/>
      <c r="G18" s="98" t="str">
        <f>IF(D18="Ambos", IF(AND(ISNUMBER(E18), ISNUMBER(F18)), IF(E18=F18, 0, 1), ""), "")</f>
        <v/>
      </c>
      <c r="H18" s="100" t="str">
        <f t="shared" si="0"/>
        <v xml:space="preserve"> </v>
      </c>
      <c r="I18" s="98" t="s">
        <v>73</v>
      </c>
      <c r="J18" s="98" t="str">
        <f t="shared" si="1"/>
        <v/>
      </c>
      <c r="K18" s="190">
        <v>1</v>
      </c>
      <c r="L18" s="98"/>
      <c r="M18" s="196"/>
    </row>
    <row r="19" spans="1:13" ht="15.75" customHeight="1" x14ac:dyDescent="0.35">
      <c r="A19" s="80">
        <v>1</v>
      </c>
      <c r="B19" s="96">
        <v>1.17</v>
      </c>
      <c r="C19" s="97" t="s">
        <v>88</v>
      </c>
      <c r="D19" s="98" t="s">
        <v>57</v>
      </c>
      <c r="E19" s="98"/>
      <c r="F19" s="302"/>
      <c r="G19" s="302"/>
      <c r="H19" s="100" t="str">
        <f t="shared" si="0"/>
        <v xml:space="preserve"> </v>
      </c>
      <c r="I19" s="98" t="s">
        <v>73</v>
      </c>
      <c r="J19" s="98" t="str">
        <f t="shared" si="1"/>
        <v/>
      </c>
      <c r="K19" s="190">
        <v>1</v>
      </c>
      <c r="L19" s="98"/>
      <c r="M19" s="196"/>
    </row>
    <row r="20" spans="1:13" s="69" customFormat="1" ht="15.75" customHeight="1" x14ac:dyDescent="0.35">
      <c r="A20" s="85">
        <v>1</v>
      </c>
      <c r="B20" s="85">
        <v>1.18</v>
      </c>
      <c r="C20" s="200" t="s">
        <v>89</v>
      </c>
      <c r="D20" s="201" t="s">
        <v>57</v>
      </c>
      <c r="E20" s="115"/>
      <c r="F20" s="302"/>
      <c r="G20" s="302"/>
      <c r="H20" s="100" t="str">
        <f t="shared" si="0"/>
        <v xml:space="preserve"> </v>
      </c>
      <c r="I20" s="115" t="s">
        <v>68</v>
      </c>
      <c r="J20" s="115" t="str">
        <f t="shared" si="1"/>
        <v/>
      </c>
      <c r="K20" s="192"/>
      <c r="L20" s="115"/>
      <c r="M20" s="197"/>
    </row>
    <row r="21" spans="1:13" s="65" customFormat="1" ht="15.75" customHeight="1" x14ac:dyDescent="0.35">
      <c r="A21" s="84">
        <v>2</v>
      </c>
      <c r="B21" s="176">
        <v>1.19</v>
      </c>
      <c r="C21" s="110" t="s">
        <v>90</v>
      </c>
      <c r="D21" s="98" t="s">
        <v>58</v>
      </c>
      <c r="E21" s="98"/>
      <c r="F21" s="98"/>
      <c r="G21" s="98"/>
      <c r="H21" s="100" t="str">
        <f t="shared" si="0"/>
        <v xml:space="preserve"> </v>
      </c>
      <c r="I21" s="98" t="s">
        <v>71</v>
      </c>
      <c r="J21" s="98" t="str">
        <f t="shared" si="1"/>
        <v/>
      </c>
      <c r="K21" s="112">
        <v>2</v>
      </c>
      <c r="L21" s="98"/>
      <c r="M21" s="196"/>
    </row>
    <row r="22" spans="1:13" s="65" customFormat="1" ht="15.75" customHeight="1" x14ac:dyDescent="0.35">
      <c r="A22" s="84">
        <v>2</v>
      </c>
      <c r="B22" s="176">
        <v>1.2</v>
      </c>
      <c r="C22" s="110" t="s">
        <v>91</v>
      </c>
      <c r="D22" s="98" t="s">
        <v>58</v>
      </c>
      <c r="E22" s="98"/>
      <c r="F22" s="98"/>
      <c r="G22" s="98"/>
      <c r="H22" s="100" t="str">
        <f t="shared" si="0"/>
        <v xml:space="preserve"> </v>
      </c>
      <c r="I22" s="98" t="s">
        <v>71</v>
      </c>
      <c r="J22" s="98" t="str">
        <f t="shared" si="1"/>
        <v/>
      </c>
      <c r="K22" s="112">
        <v>2</v>
      </c>
      <c r="L22" s="98"/>
      <c r="M22" s="196"/>
    </row>
    <row r="23" spans="1:13" s="4" customFormat="1" ht="15.75" customHeight="1" x14ac:dyDescent="0.35">
      <c r="A23" s="86">
        <v>1</v>
      </c>
      <c r="B23" s="85">
        <v>1.21</v>
      </c>
      <c r="C23" s="114" t="s">
        <v>92</v>
      </c>
      <c r="D23" s="115" t="s">
        <v>58</v>
      </c>
      <c r="E23" s="115"/>
      <c r="F23" s="115"/>
      <c r="G23" s="98"/>
      <c r="H23" s="100" t="str">
        <f t="shared" si="0"/>
        <v xml:space="preserve"> </v>
      </c>
      <c r="I23" s="115" t="s">
        <v>71</v>
      </c>
      <c r="J23" s="98" t="str">
        <f t="shared" si="1"/>
        <v/>
      </c>
      <c r="K23" s="193">
        <v>1</v>
      </c>
      <c r="L23" s="115"/>
      <c r="M23" s="197" t="s">
        <v>93</v>
      </c>
    </row>
    <row r="24" spans="1:13" ht="15.75" customHeight="1" x14ac:dyDescent="0.35">
      <c r="A24" s="80">
        <v>1</v>
      </c>
      <c r="B24" s="96">
        <v>1.22</v>
      </c>
      <c r="C24" s="97" t="s">
        <v>94</v>
      </c>
      <c r="D24" s="98" t="s">
        <v>57</v>
      </c>
      <c r="E24" s="98"/>
      <c r="F24" s="302"/>
      <c r="G24" s="302"/>
      <c r="H24" s="100" t="str">
        <f t="shared" si="0"/>
        <v xml:space="preserve"> </v>
      </c>
      <c r="I24" s="98" t="s">
        <v>73</v>
      </c>
      <c r="J24" s="98" t="str">
        <f t="shared" si="1"/>
        <v/>
      </c>
      <c r="K24" s="190">
        <v>1</v>
      </c>
      <c r="L24" s="98"/>
      <c r="M24" s="196" t="s">
        <v>95</v>
      </c>
    </row>
    <row r="25" spans="1:13" s="64" customFormat="1" ht="15.75" customHeight="1" x14ac:dyDescent="0.35">
      <c r="A25" s="81">
        <v>3</v>
      </c>
      <c r="B25" s="72">
        <v>1.23</v>
      </c>
      <c r="C25" s="73" t="s">
        <v>96</v>
      </c>
      <c r="D25" s="98" t="s">
        <v>57</v>
      </c>
      <c r="E25" s="98"/>
      <c r="F25" s="302"/>
      <c r="G25" s="302"/>
      <c r="H25" s="100" t="str">
        <f t="shared" si="0"/>
        <v xml:space="preserve"> </v>
      </c>
      <c r="I25" s="98" t="s">
        <v>73</v>
      </c>
      <c r="J25" s="98" t="str">
        <f t="shared" si="1"/>
        <v/>
      </c>
      <c r="K25" s="124">
        <v>3</v>
      </c>
      <c r="L25" s="98"/>
      <c r="M25" s="196"/>
    </row>
    <row r="26" spans="1:13" ht="15.75" customHeight="1" x14ac:dyDescent="0.35">
      <c r="A26" s="80">
        <v>1</v>
      </c>
      <c r="B26" s="96">
        <v>1.24</v>
      </c>
      <c r="C26" s="97" t="s">
        <v>97</v>
      </c>
      <c r="D26" s="98" t="s">
        <v>58</v>
      </c>
      <c r="E26" s="98"/>
      <c r="F26" s="98"/>
      <c r="G26" s="98"/>
      <c r="H26" s="100" t="str">
        <f t="shared" si="0"/>
        <v xml:space="preserve"> </v>
      </c>
      <c r="I26" s="98" t="s">
        <v>71</v>
      </c>
      <c r="J26" s="98" t="str">
        <f t="shared" si="1"/>
        <v/>
      </c>
      <c r="K26" s="190">
        <v>1</v>
      </c>
      <c r="L26" s="98"/>
      <c r="M26" s="196"/>
    </row>
    <row r="27" spans="1:13" s="64" customFormat="1" ht="15.75" customHeight="1" x14ac:dyDescent="0.35">
      <c r="A27" s="81">
        <v>3</v>
      </c>
      <c r="B27" s="186" t="s">
        <v>98</v>
      </c>
      <c r="C27" s="73" t="s">
        <v>99</v>
      </c>
      <c r="D27" s="98" t="s">
        <v>57</v>
      </c>
      <c r="E27" s="98"/>
      <c r="F27" s="98"/>
      <c r="G27" s="98" t="str">
        <f>IF(D27="Ambos", IF(AND(ISNUMBER(E27), ISNUMBER(F27)), IF(E27=F27, 0, 1), ""), "")</f>
        <v/>
      </c>
      <c r="H27" s="100" t="str">
        <f t="shared" si="0"/>
        <v xml:space="preserve"> </v>
      </c>
      <c r="I27" s="98" t="s">
        <v>71</v>
      </c>
      <c r="J27" s="98" t="str">
        <f t="shared" si="1"/>
        <v/>
      </c>
      <c r="K27" s="124">
        <v>3</v>
      </c>
      <c r="L27" s="98"/>
      <c r="M27" s="196"/>
    </row>
    <row r="28" spans="1:13" ht="15.75" customHeight="1" x14ac:dyDescent="0.35">
      <c r="A28" s="80"/>
      <c r="B28" s="187"/>
      <c r="C28" s="152" t="s">
        <v>100</v>
      </c>
      <c r="D28" s="325"/>
      <c r="E28" s="316"/>
      <c r="F28" s="325"/>
      <c r="G28" s="325"/>
      <c r="H28" s="316" t="str">
        <f t="shared" si="0"/>
        <v xml:space="preserve"> </v>
      </c>
      <c r="I28" s="325"/>
      <c r="J28" s="325" t="str">
        <f t="shared" si="1"/>
        <v/>
      </c>
      <c r="K28" s="328"/>
      <c r="L28" s="325"/>
      <c r="M28" s="325"/>
    </row>
    <row r="29" spans="1:13" s="67" customFormat="1" ht="15.75" customHeight="1" x14ac:dyDescent="0.35">
      <c r="A29" s="82">
        <v>2</v>
      </c>
      <c r="B29" s="134">
        <v>1.26</v>
      </c>
      <c r="C29" s="105" t="s">
        <v>101</v>
      </c>
      <c r="D29" s="115" t="s">
        <v>67</v>
      </c>
      <c r="E29" s="115"/>
      <c r="F29" s="115"/>
      <c r="G29" s="98" t="str">
        <f t="shared" ref="G29" si="3">IF(D29="Ambos", IF(AND(ISNUMBER(E29), ISNUMBER(F29)), IF(E29=F29, 0, 1), ""), "")</f>
        <v/>
      </c>
      <c r="H29" s="100" t="str">
        <f t="shared" si="0"/>
        <v xml:space="preserve"> </v>
      </c>
      <c r="I29" s="115" t="s">
        <v>71</v>
      </c>
      <c r="J29" s="98" t="str">
        <f t="shared" si="1"/>
        <v/>
      </c>
      <c r="K29" s="107">
        <v>2</v>
      </c>
      <c r="L29" s="115"/>
      <c r="M29" s="197"/>
    </row>
    <row r="30" spans="1:13" s="4" customFormat="1" ht="15.75" customHeight="1" x14ac:dyDescent="0.35">
      <c r="A30" s="86">
        <v>1</v>
      </c>
      <c r="B30" s="188">
        <v>1.27</v>
      </c>
      <c r="C30" s="200" t="s">
        <v>102</v>
      </c>
      <c r="D30" s="115" t="s">
        <v>57</v>
      </c>
      <c r="E30" s="115"/>
      <c r="F30" s="302"/>
      <c r="G30" s="302"/>
      <c r="H30" s="100" t="str">
        <f t="shared" si="0"/>
        <v xml:space="preserve"> </v>
      </c>
      <c r="I30" s="117" t="s">
        <v>103</v>
      </c>
      <c r="J30" s="98" t="str">
        <f t="shared" si="1"/>
        <v/>
      </c>
      <c r="K30" s="193">
        <v>1</v>
      </c>
      <c r="L30" s="116"/>
      <c r="M30" s="119"/>
    </row>
    <row r="31" spans="1:13" s="4" customFormat="1" ht="15.75" customHeight="1" x14ac:dyDescent="0.35">
      <c r="A31" s="86">
        <v>1</v>
      </c>
      <c r="B31" s="188">
        <v>1.28</v>
      </c>
      <c r="C31" s="202" t="s">
        <v>104</v>
      </c>
      <c r="D31" s="115" t="s">
        <v>57</v>
      </c>
      <c r="E31" s="115"/>
      <c r="F31" s="302"/>
      <c r="G31" s="302"/>
      <c r="H31" s="100" t="str">
        <f t="shared" si="0"/>
        <v xml:space="preserve"> </v>
      </c>
      <c r="I31" s="117" t="s">
        <v>68</v>
      </c>
      <c r="J31" s="98" t="str">
        <f t="shared" si="1"/>
        <v/>
      </c>
      <c r="K31" s="193"/>
      <c r="L31"/>
      <c r="M31" s="119" t="s">
        <v>105</v>
      </c>
    </row>
    <row r="32" spans="1:13" ht="15.75" customHeight="1" x14ac:dyDescent="0.35">
      <c r="A32" s="80"/>
      <c r="B32" s="189">
        <v>1.29</v>
      </c>
      <c r="C32" s="97" t="s">
        <v>106</v>
      </c>
      <c r="D32" s="98"/>
      <c r="E32" s="98"/>
      <c r="F32" s="98"/>
      <c r="G32" s="98" t="str">
        <f>IF(D32="Ambos", IF(AND(ISNUMBER(E32), ISNUMBER(F32)), IF(E32=F32, 0, 1), ""), "")</f>
        <v/>
      </c>
      <c r="H32" s="100" t="str">
        <f t="shared" si="0"/>
        <v xml:space="preserve"> </v>
      </c>
      <c r="I32" s="101"/>
      <c r="J32" s="98" t="str">
        <f t="shared" si="1"/>
        <v/>
      </c>
      <c r="K32" s="194"/>
      <c r="L32" s="116"/>
      <c r="M32" s="103"/>
    </row>
    <row r="33" spans="1:244" s="3" customFormat="1" ht="15.75" customHeight="1" x14ac:dyDescent="0.35">
      <c r="A33" s="140"/>
      <c r="B33" s="141" t="s">
        <v>107</v>
      </c>
      <c r="C33" s="142"/>
      <c r="D33" s="143"/>
      <c r="E33" s="143">
        <f t="shared" ref="E33:G33" si="4">COUNT(E3:E32)</f>
        <v>0</v>
      </c>
      <c r="F33" s="143">
        <f t="shared" si="4"/>
        <v>0</v>
      </c>
      <c r="G33" s="143">
        <f t="shared" si="4"/>
        <v>0</v>
      </c>
      <c r="H33" s="144">
        <f>SUM(A3:A32)</f>
        <v>47</v>
      </c>
      <c r="I33" s="143"/>
      <c r="J33" s="143">
        <f>SUM(K3:K32)</f>
        <v>44</v>
      </c>
      <c r="K33" s="203"/>
      <c r="L33" s="143">
        <f>COUNT(L3:L32)</f>
        <v>0</v>
      </c>
      <c r="M33" s="20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row>
    <row r="34" spans="1:244" s="3" customFormat="1" ht="15.75" customHeight="1" x14ac:dyDescent="0.35">
      <c r="A34" s="140"/>
      <c r="B34" s="145" t="s">
        <v>108</v>
      </c>
      <c r="C34" s="142"/>
      <c r="D34" s="143"/>
      <c r="E34" s="143">
        <f t="shared" ref="E34:G34" si="5">COUNTIF(E3:E32, 1)</f>
        <v>0</v>
      </c>
      <c r="F34" s="143">
        <f t="shared" si="5"/>
        <v>0</v>
      </c>
      <c r="G34" s="143">
        <f t="shared" si="5"/>
        <v>0</v>
      </c>
      <c r="H34" s="144">
        <f>SUM(H3:H32)</f>
        <v>0</v>
      </c>
      <c r="I34" s="143"/>
      <c r="J34" s="143">
        <f>SUM(J3:J32)</f>
        <v>0</v>
      </c>
      <c r="K34" s="203"/>
      <c r="L34" s="143">
        <f>COUNTIF(L3:L32, 1)</f>
        <v>0</v>
      </c>
      <c r="M34" s="20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4"/>
      <c r="CG34" s="4"/>
      <c r="CH34" s="4"/>
      <c r="CI34" s="4"/>
      <c r="CJ34" s="4"/>
      <c r="CK34" s="4"/>
      <c r="CL34" s="4"/>
      <c r="CM34" s="4"/>
      <c r="CN34" s="4"/>
      <c r="CO34" s="4"/>
      <c r="CP34" s="4"/>
      <c r="CQ34" s="4"/>
      <c r="CR34" s="4"/>
      <c r="CS34" s="4"/>
      <c r="CT34" s="4"/>
      <c r="CU34" s="4"/>
      <c r="CV34" s="4"/>
      <c r="CW34" s="4"/>
      <c r="CX34" s="4"/>
      <c r="CY34" s="4"/>
      <c r="CZ34" s="4"/>
      <c r="DA34" s="4"/>
      <c r="DB34" s="4"/>
      <c r="DC34" s="4"/>
      <c r="DD34" s="4"/>
      <c r="DE34" s="4"/>
      <c r="DF34" s="4"/>
      <c r="DG34" s="4"/>
      <c r="DH34" s="4"/>
      <c r="DI34" s="4"/>
      <c r="DJ34" s="4"/>
      <c r="DK34" s="4"/>
      <c r="DL34" s="4"/>
      <c r="DM34" s="4"/>
      <c r="DN34" s="4"/>
      <c r="DO34" s="4"/>
      <c r="DP34" s="4"/>
      <c r="DQ34" s="4"/>
      <c r="DR34" s="4"/>
      <c r="DS34" s="4"/>
      <c r="DT34" s="4"/>
      <c r="DU34" s="4"/>
      <c r="DV34" s="4"/>
      <c r="DW34" s="4"/>
      <c r="DX34" s="4"/>
      <c r="DY34" s="4"/>
      <c r="DZ34" s="4"/>
      <c r="EA34" s="4"/>
      <c r="EB34" s="4"/>
      <c r="EC34" s="4"/>
      <c r="ED34" s="4"/>
      <c r="EE34" s="4"/>
      <c r="EF34" s="4"/>
      <c r="EG34" s="4"/>
      <c r="EH34" s="4"/>
      <c r="EI34" s="4"/>
      <c r="EJ34" s="4"/>
      <c r="EK34" s="4"/>
      <c r="EL34" s="4"/>
      <c r="EM34" s="4"/>
      <c r="EN34" s="4"/>
      <c r="EO34" s="4"/>
      <c r="EP34" s="4"/>
      <c r="EQ34" s="4"/>
      <c r="ER34" s="4"/>
      <c r="ES34" s="4"/>
      <c r="ET34" s="4"/>
      <c r="EU34" s="4"/>
      <c r="EV34" s="4"/>
      <c r="EW34" s="4"/>
      <c r="EX34" s="4"/>
      <c r="EY34" s="4"/>
      <c r="EZ34" s="4"/>
      <c r="FA34" s="4"/>
      <c r="FB34" s="4"/>
      <c r="FC34" s="4"/>
      <c r="FD34" s="4"/>
      <c r="FE34" s="4"/>
      <c r="FF34" s="4"/>
      <c r="FG34" s="4"/>
      <c r="FH34" s="4"/>
      <c r="FI34" s="4"/>
      <c r="FJ34" s="4"/>
      <c r="FK34" s="4"/>
      <c r="FL34" s="4"/>
      <c r="FM34" s="4"/>
      <c r="FN34" s="4"/>
      <c r="FO34" s="4"/>
      <c r="FP34" s="4"/>
      <c r="FQ34" s="4"/>
      <c r="FR34" s="4"/>
      <c r="FS34" s="4"/>
      <c r="FT34" s="4"/>
      <c r="FU34" s="4"/>
      <c r="FV34" s="4"/>
      <c r="FW34" s="4"/>
      <c r="FX34" s="4"/>
      <c r="FY34" s="4"/>
      <c r="FZ34" s="4"/>
      <c r="GA34" s="4"/>
      <c r="GB34" s="4"/>
      <c r="GC34" s="4"/>
      <c r="GD34" s="4"/>
      <c r="GE34" s="4"/>
      <c r="GF34" s="4"/>
      <c r="GG34" s="4"/>
      <c r="GH34" s="4"/>
      <c r="GI34" s="4"/>
      <c r="GJ34" s="4"/>
      <c r="GK34" s="4"/>
      <c r="GL34" s="4"/>
      <c r="GM34" s="4"/>
      <c r="GN34" s="4"/>
      <c r="GO34" s="4"/>
      <c r="GP34" s="4"/>
      <c r="GQ34" s="4"/>
      <c r="GR34" s="4"/>
      <c r="GS34" s="4"/>
      <c r="GT34" s="4"/>
      <c r="GU34" s="4"/>
      <c r="GV34" s="4"/>
      <c r="GW34" s="4"/>
      <c r="GX34" s="4"/>
      <c r="GY34" s="4"/>
      <c r="GZ34" s="4"/>
      <c r="HA34" s="4"/>
      <c r="HB34" s="4"/>
      <c r="HC34" s="4"/>
      <c r="HD34" s="4"/>
      <c r="HE34" s="4"/>
      <c r="HF34" s="4"/>
      <c r="HG34" s="4"/>
      <c r="HH34" s="4"/>
      <c r="HI34" s="4"/>
      <c r="HJ34" s="4"/>
      <c r="HK34" s="4"/>
      <c r="HL34" s="4"/>
      <c r="HM34" s="4"/>
      <c r="HN34" s="4"/>
      <c r="HO34" s="4"/>
      <c r="HP34" s="4"/>
      <c r="HQ34" s="4"/>
      <c r="HR34" s="4"/>
      <c r="HS34" s="4"/>
      <c r="HT34" s="4"/>
      <c r="HU34" s="4"/>
      <c r="HV34" s="4"/>
      <c r="HW34" s="4"/>
      <c r="HX34" s="4"/>
      <c r="HY34" s="4"/>
      <c r="HZ34" s="4"/>
      <c r="IA34" s="4"/>
      <c r="IB34" s="4"/>
      <c r="IC34" s="4"/>
      <c r="ID34" s="4"/>
      <c r="IE34" s="4"/>
      <c r="IF34" s="4"/>
      <c r="IG34" s="4"/>
      <c r="IH34" s="4"/>
      <c r="II34" s="4"/>
      <c r="IJ34" s="4"/>
    </row>
    <row r="35" spans="1:244" s="3" customFormat="1" ht="15.75" customHeight="1" x14ac:dyDescent="0.35">
      <c r="A35" s="140"/>
      <c r="B35" s="141" t="s">
        <v>109</v>
      </c>
      <c r="C35" s="142"/>
      <c r="D35" s="143"/>
      <c r="E35" s="143" t="e">
        <f t="shared" ref="E35:F35" si="6">E34/E33</f>
        <v>#DIV/0!</v>
      </c>
      <c r="F35" s="143" t="e">
        <f t="shared" si="6"/>
        <v>#DIV/0!</v>
      </c>
      <c r="G35" s="146" t="e">
        <f>1-(G34/G33)</f>
        <v>#DIV/0!</v>
      </c>
      <c r="H35" s="147">
        <f>H34/H33</f>
        <v>0</v>
      </c>
      <c r="I35" s="143"/>
      <c r="J35" s="148">
        <f>J34/J33</f>
        <v>0</v>
      </c>
      <c r="K35" s="203"/>
      <c r="L35" s="205" t="e">
        <f>1-(L34/L33)</f>
        <v>#DIV/0!</v>
      </c>
      <c r="M35" s="20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c r="CY35" s="4"/>
      <c r="CZ35" s="4"/>
      <c r="DA35" s="4"/>
      <c r="DB35" s="4"/>
      <c r="DC35" s="4"/>
      <c r="DD35" s="4"/>
      <c r="DE35" s="4"/>
      <c r="DF35" s="4"/>
      <c r="DG35" s="4"/>
      <c r="DH35" s="4"/>
      <c r="DI35" s="4"/>
      <c r="DJ35" s="4"/>
      <c r="DK35" s="4"/>
      <c r="DL35" s="4"/>
      <c r="DM35" s="4"/>
      <c r="DN35" s="4"/>
      <c r="DO35" s="4"/>
      <c r="DP35" s="4"/>
      <c r="DQ35" s="4"/>
      <c r="DR35" s="4"/>
      <c r="DS35" s="4"/>
      <c r="DT35" s="4"/>
      <c r="DU35" s="4"/>
      <c r="DV35" s="4"/>
      <c r="DW35" s="4"/>
      <c r="DX35" s="4"/>
      <c r="DY35" s="4"/>
      <c r="DZ35" s="4"/>
      <c r="EA35" s="4"/>
      <c r="EB35" s="4"/>
      <c r="EC35" s="4"/>
      <c r="ED35" s="4"/>
      <c r="EE35" s="4"/>
      <c r="EF35" s="4"/>
      <c r="EG35" s="4"/>
      <c r="EH35" s="4"/>
      <c r="EI35" s="4"/>
      <c r="EJ35" s="4"/>
      <c r="EK35" s="4"/>
      <c r="EL35" s="4"/>
      <c r="EM35" s="4"/>
      <c r="EN35" s="4"/>
      <c r="EO35" s="4"/>
      <c r="EP35" s="4"/>
      <c r="EQ35" s="4"/>
      <c r="ER35" s="4"/>
      <c r="ES35" s="4"/>
      <c r="ET35" s="4"/>
      <c r="EU35" s="4"/>
      <c r="EV35" s="4"/>
      <c r="EW35" s="4"/>
      <c r="EX35" s="4"/>
      <c r="EY35" s="4"/>
      <c r="EZ35" s="4"/>
      <c r="FA35" s="4"/>
      <c r="FB35" s="4"/>
      <c r="FC35" s="4"/>
      <c r="FD35" s="4"/>
      <c r="FE35" s="4"/>
      <c r="FF35" s="4"/>
      <c r="FG35" s="4"/>
      <c r="FH35" s="4"/>
      <c r="FI35" s="4"/>
      <c r="FJ35" s="4"/>
      <c r="FK35" s="4"/>
      <c r="FL35" s="4"/>
      <c r="FM35" s="4"/>
      <c r="FN35" s="4"/>
      <c r="FO35" s="4"/>
      <c r="FP35" s="4"/>
      <c r="FQ35" s="4"/>
      <c r="FR35" s="4"/>
      <c r="FS35" s="4"/>
      <c r="FT35" s="4"/>
      <c r="FU35" s="4"/>
      <c r="FV35" s="4"/>
      <c r="FW35" s="4"/>
      <c r="FX35" s="4"/>
      <c r="FY35" s="4"/>
      <c r="FZ35" s="4"/>
      <c r="GA35" s="4"/>
      <c r="GB35" s="4"/>
      <c r="GC35" s="4"/>
      <c r="GD35" s="4"/>
      <c r="GE35" s="4"/>
      <c r="GF35" s="4"/>
      <c r="GG35" s="4"/>
      <c r="GH35" s="4"/>
      <c r="GI35" s="4"/>
      <c r="GJ35" s="4"/>
      <c r="GK35" s="4"/>
      <c r="GL35" s="4"/>
      <c r="GM35" s="4"/>
      <c r="GN35" s="4"/>
      <c r="GO35" s="4"/>
      <c r="GP35" s="4"/>
      <c r="GQ35" s="4"/>
      <c r="GR35" s="4"/>
      <c r="GS35" s="4"/>
      <c r="GT35" s="4"/>
      <c r="GU35" s="4"/>
      <c r="GV35" s="4"/>
      <c r="GW35" s="4"/>
      <c r="GX35" s="4"/>
      <c r="GY35" s="4"/>
      <c r="GZ35" s="4"/>
      <c r="HA35" s="4"/>
      <c r="HB35" s="4"/>
      <c r="HC35" s="4"/>
      <c r="HD35" s="4"/>
      <c r="HE35" s="4"/>
      <c r="HF35" s="4"/>
      <c r="HG35" s="4"/>
      <c r="HH35" s="4"/>
      <c r="HI35" s="4"/>
      <c r="HJ35" s="4"/>
      <c r="HK35" s="4"/>
      <c r="HL35" s="4"/>
      <c r="HM35" s="4"/>
      <c r="HN35" s="4"/>
      <c r="HO35" s="4"/>
      <c r="HP35" s="4"/>
      <c r="HQ35" s="4"/>
      <c r="HR35" s="4"/>
      <c r="HS35" s="4"/>
      <c r="HT35" s="4"/>
      <c r="HU35" s="4"/>
      <c r="HV35" s="4"/>
      <c r="HW35" s="4"/>
      <c r="HX35" s="4"/>
      <c r="HY35" s="4"/>
      <c r="HZ35" s="4"/>
      <c r="IA35" s="4"/>
      <c r="IB35" s="4"/>
      <c r="IC35" s="4"/>
      <c r="ID35" s="4"/>
      <c r="IE35" s="4"/>
      <c r="IF35" s="4"/>
      <c r="IG35" s="4"/>
      <c r="IH35" s="4"/>
      <c r="II35" s="4"/>
      <c r="IJ35" s="4"/>
    </row>
    <row r="36" spans="1:244" s="4" customFormat="1" x14ac:dyDescent="0.35">
      <c r="B36" s="15"/>
      <c r="C36" s="7"/>
      <c r="D36" s="30"/>
      <c r="E36" s="31"/>
      <c r="F36" s="31"/>
      <c r="G36" s="30"/>
      <c r="H36" s="32"/>
      <c r="I36" s="31"/>
      <c r="J36" s="30"/>
      <c r="K36" s="30"/>
      <c r="L36" s="31"/>
      <c r="M36" s="29"/>
    </row>
    <row r="37" spans="1:244" s="4" customFormat="1" x14ac:dyDescent="0.35">
      <c r="C37" s="8"/>
      <c r="D37" s="33"/>
      <c r="E37" s="31"/>
      <c r="F37" s="31"/>
      <c r="G37" s="30"/>
      <c r="H37" s="32"/>
      <c r="I37" s="31"/>
      <c r="J37" s="30"/>
      <c r="K37" s="30"/>
      <c r="L37" s="31"/>
      <c r="M37" s="29"/>
    </row>
    <row r="38" spans="1:244" s="4" customFormat="1" x14ac:dyDescent="0.35">
      <c r="B38" s="15"/>
      <c r="D38" s="30"/>
      <c r="E38" s="31"/>
      <c r="F38" s="31"/>
      <c r="G38" s="30"/>
      <c r="H38" s="32"/>
      <c r="I38" s="31"/>
      <c r="J38" s="30"/>
      <c r="K38" s="30"/>
      <c r="L38" s="31"/>
      <c r="M38" s="29"/>
    </row>
    <row r="39" spans="1:244" x14ac:dyDescent="0.35">
      <c r="C39" s="1"/>
      <c r="H39" s="35"/>
      <c r="J39" s="33"/>
      <c r="K39" s="33"/>
    </row>
    <row r="40" spans="1:244" x14ac:dyDescent="0.35">
      <c r="H40" s="35"/>
      <c r="J40" s="33"/>
      <c r="K40" s="33"/>
    </row>
    <row r="41" spans="1:244" x14ac:dyDescent="0.35">
      <c r="H41" s="35"/>
      <c r="J41" s="33"/>
      <c r="K41" s="33"/>
    </row>
    <row r="42" spans="1:244" x14ac:dyDescent="0.35">
      <c r="H42" s="35"/>
      <c r="J42" s="33"/>
      <c r="K42" s="33"/>
    </row>
    <row r="43" spans="1:244" x14ac:dyDescent="0.35">
      <c r="H43" s="35"/>
      <c r="J43" s="33"/>
      <c r="K43" s="33"/>
    </row>
    <row r="44" spans="1:244" x14ac:dyDescent="0.35">
      <c r="H44" s="35"/>
      <c r="J44" s="33"/>
      <c r="K44" s="33"/>
    </row>
    <row r="45" spans="1:244" x14ac:dyDescent="0.35">
      <c r="H45" s="35"/>
      <c r="J45" s="33"/>
      <c r="K45" s="33"/>
    </row>
    <row r="46" spans="1:244" x14ac:dyDescent="0.35">
      <c r="H46" s="35"/>
      <c r="J46" s="33"/>
      <c r="K46" s="33"/>
    </row>
    <row r="47" spans="1:244" x14ac:dyDescent="0.35">
      <c r="H47" s="35"/>
      <c r="J47" s="33"/>
      <c r="K47" s="33"/>
    </row>
    <row r="48" spans="1:244" x14ac:dyDescent="0.35">
      <c r="H48" s="35"/>
      <c r="J48" s="33"/>
      <c r="K48" s="33"/>
    </row>
    <row r="49" spans="8:11" x14ac:dyDescent="0.35">
      <c r="H49" s="35"/>
      <c r="J49" s="33"/>
      <c r="K49" s="33"/>
    </row>
    <row r="50" spans="8:11" x14ac:dyDescent="0.35">
      <c r="H50" s="35"/>
      <c r="J50" s="33"/>
      <c r="K50" s="33"/>
    </row>
    <row r="51" spans="8:11" x14ac:dyDescent="0.35">
      <c r="H51" s="35"/>
      <c r="J51" s="33"/>
      <c r="K51" s="33"/>
    </row>
    <row r="52" spans="8:11" x14ac:dyDescent="0.35">
      <c r="H52" s="35"/>
      <c r="J52" s="33"/>
      <c r="K52" s="33"/>
    </row>
    <row r="53" spans="8:11" x14ac:dyDescent="0.35">
      <c r="H53" s="35"/>
      <c r="J53" s="33"/>
      <c r="K53" s="33"/>
    </row>
    <row r="54" spans="8:11" x14ac:dyDescent="0.35">
      <c r="H54" s="35"/>
      <c r="J54" s="33"/>
      <c r="K54" s="33"/>
    </row>
    <row r="55" spans="8:11" x14ac:dyDescent="0.35">
      <c r="H55" s="35"/>
      <c r="J55" s="33"/>
      <c r="K55" s="33"/>
    </row>
    <row r="56" spans="8:11" x14ac:dyDescent="0.35">
      <c r="H56" s="35"/>
      <c r="J56" s="33"/>
      <c r="K56" s="33"/>
    </row>
    <row r="57" spans="8:11" x14ac:dyDescent="0.35">
      <c r="H57" s="35"/>
      <c r="J57" s="33"/>
      <c r="K57" s="33"/>
    </row>
    <row r="58" spans="8:11" x14ac:dyDescent="0.35">
      <c r="H58" s="35"/>
      <c r="J58" s="33"/>
      <c r="K58" s="33"/>
    </row>
    <row r="59" spans="8:11" x14ac:dyDescent="0.35">
      <c r="H59" s="35"/>
      <c r="J59" s="33"/>
      <c r="K59" s="33"/>
    </row>
    <row r="60" spans="8:11" x14ac:dyDescent="0.35">
      <c r="H60" s="35"/>
      <c r="J60" s="33"/>
      <c r="K60" s="33"/>
    </row>
    <row r="61" spans="8:11" x14ac:dyDescent="0.35">
      <c r="H61" s="35"/>
      <c r="J61" s="33"/>
      <c r="K61" s="33"/>
    </row>
    <row r="62" spans="8:11" x14ac:dyDescent="0.35">
      <c r="H62" s="35"/>
      <c r="J62" s="33"/>
      <c r="K62" s="33"/>
    </row>
    <row r="63" spans="8:11" x14ac:dyDescent="0.35">
      <c r="H63" s="35"/>
      <c r="J63" s="33"/>
      <c r="K63" s="33"/>
    </row>
    <row r="64" spans="8:11" x14ac:dyDescent="0.35">
      <c r="H64" s="35"/>
      <c r="J64" s="33"/>
      <c r="K64" s="33"/>
    </row>
    <row r="65" spans="8:11" x14ac:dyDescent="0.35">
      <c r="H65" s="35"/>
      <c r="J65" s="33"/>
      <c r="K65" s="33"/>
    </row>
    <row r="66" spans="8:11" x14ac:dyDescent="0.35">
      <c r="H66" s="35"/>
      <c r="J66" s="33"/>
      <c r="K66" s="33"/>
    </row>
    <row r="67" spans="8:11" x14ac:dyDescent="0.35">
      <c r="H67" s="35"/>
      <c r="J67" s="33"/>
      <c r="K67" s="33"/>
    </row>
    <row r="68" spans="8:11" x14ac:dyDescent="0.35">
      <c r="H68" s="35"/>
      <c r="J68" s="33"/>
      <c r="K68" s="33"/>
    </row>
    <row r="69" spans="8:11" x14ac:dyDescent="0.35">
      <c r="H69" s="35"/>
      <c r="J69" s="33"/>
      <c r="K69" s="33"/>
    </row>
    <row r="70" spans="8:11" x14ac:dyDescent="0.35">
      <c r="H70" s="35"/>
      <c r="J70" s="33"/>
      <c r="K70" s="33"/>
    </row>
    <row r="71" spans="8:11" x14ac:dyDescent="0.35">
      <c r="H71" s="35"/>
      <c r="J71" s="33"/>
      <c r="K71" s="33"/>
    </row>
    <row r="72" spans="8:11" x14ac:dyDescent="0.35">
      <c r="H72" s="35"/>
      <c r="J72" s="33"/>
      <c r="K72" s="33"/>
    </row>
    <row r="73" spans="8:11" x14ac:dyDescent="0.35">
      <c r="H73" s="35"/>
      <c r="J73" s="33"/>
      <c r="K73" s="33"/>
    </row>
    <row r="74" spans="8:11" x14ac:dyDescent="0.35">
      <c r="H74" s="35"/>
      <c r="J74" s="33"/>
      <c r="K74" s="33"/>
    </row>
    <row r="75" spans="8:11" x14ac:dyDescent="0.35">
      <c r="H75" s="35"/>
      <c r="J75" s="33"/>
      <c r="K75" s="33"/>
    </row>
    <row r="76" spans="8:11" x14ac:dyDescent="0.35">
      <c r="H76" s="35"/>
      <c r="J76" s="33"/>
      <c r="K76" s="33"/>
    </row>
    <row r="77" spans="8:11" x14ac:dyDescent="0.35">
      <c r="H77" s="35"/>
      <c r="J77" s="33"/>
      <c r="K77" s="33"/>
    </row>
    <row r="78" spans="8:11" x14ac:dyDescent="0.35">
      <c r="H78" s="35"/>
      <c r="J78" s="33"/>
      <c r="K78" s="33"/>
    </row>
    <row r="79" spans="8:11" x14ac:dyDescent="0.35">
      <c r="H79" s="35"/>
      <c r="J79" s="33"/>
      <c r="K79" s="33"/>
    </row>
    <row r="80" spans="8:11" x14ac:dyDescent="0.35">
      <c r="H80" s="35"/>
      <c r="J80" s="33"/>
      <c r="K80" s="33"/>
    </row>
    <row r="81" spans="8:11" x14ac:dyDescent="0.35">
      <c r="H81" s="35"/>
      <c r="J81" s="33"/>
      <c r="K81" s="33"/>
    </row>
    <row r="82" spans="8:11" x14ac:dyDescent="0.35">
      <c r="H82" s="35"/>
      <c r="J82" s="33"/>
      <c r="K82" s="33"/>
    </row>
    <row r="83" spans="8:11" x14ac:dyDescent="0.35">
      <c r="H83" s="35"/>
      <c r="J83" s="33"/>
      <c r="K83" s="33"/>
    </row>
    <row r="84" spans="8:11" x14ac:dyDescent="0.35">
      <c r="H84" s="35"/>
      <c r="J84" s="33"/>
      <c r="K84" s="33"/>
    </row>
    <row r="85" spans="8:11" x14ac:dyDescent="0.35">
      <c r="H85" s="35"/>
      <c r="J85" s="33"/>
      <c r="K85" s="33"/>
    </row>
    <row r="86" spans="8:11" x14ac:dyDescent="0.35">
      <c r="H86" s="35"/>
      <c r="J86" s="33"/>
      <c r="K86" s="33"/>
    </row>
    <row r="87" spans="8:11" x14ac:dyDescent="0.35">
      <c r="H87" s="35"/>
      <c r="J87" s="33"/>
      <c r="K87" s="33"/>
    </row>
    <row r="88" spans="8:11" x14ac:dyDescent="0.35">
      <c r="H88" s="35"/>
      <c r="J88" s="33"/>
      <c r="K88" s="33"/>
    </row>
    <row r="89" spans="8:11" x14ac:dyDescent="0.35">
      <c r="H89" s="35"/>
      <c r="J89" s="33"/>
      <c r="K89" s="33"/>
    </row>
    <row r="90" spans="8:11" x14ac:dyDescent="0.35">
      <c r="H90" s="35"/>
      <c r="J90" s="33"/>
      <c r="K90" s="33"/>
    </row>
    <row r="91" spans="8:11" x14ac:dyDescent="0.35">
      <c r="H91" s="35"/>
      <c r="J91" s="33"/>
      <c r="K91" s="33"/>
    </row>
    <row r="92" spans="8:11" x14ac:dyDescent="0.35">
      <c r="H92" s="35"/>
      <c r="J92" s="33"/>
      <c r="K92" s="33"/>
    </row>
    <row r="93" spans="8:11" x14ac:dyDescent="0.35">
      <c r="H93" s="35"/>
      <c r="J93" s="33"/>
      <c r="K93" s="33"/>
    </row>
    <row r="94" spans="8:11" x14ac:dyDescent="0.35">
      <c r="H94" s="35"/>
      <c r="J94" s="33"/>
      <c r="K94" s="33"/>
    </row>
    <row r="95" spans="8:11" x14ac:dyDescent="0.35">
      <c r="H95" s="35"/>
      <c r="J95" s="33"/>
      <c r="K95" s="33"/>
    </row>
    <row r="96" spans="8:11" x14ac:dyDescent="0.35">
      <c r="H96" s="35"/>
      <c r="J96" s="33"/>
      <c r="K96" s="33"/>
    </row>
    <row r="97" spans="8:11" x14ac:dyDescent="0.35">
      <c r="H97" s="35"/>
      <c r="J97" s="33"/>
      <c r="K97" s="33"/>
    </row>
    <row r="98" spans="8:11" x14ac:dyDescent="0.35">
      <c r="H98" s="35"/>
      <c r="J98" s="33"/>
      <c r="K98" s="33"/>
    </row>
    <row r="99" spans="8:11" x14ac:dyDescent="0.35">
      <c r="H99" s="35"/>
      <c r="J99" s="33"/>
      <c r="K99" s="33"/>
    </row>
    <row r="100" spans="8:11" x14ac:dyDescent="0.35">
      <c r="H100" s="35"/>
      <c r="J100" s="33"/>
      <c r="K100" s="33"/>
    </row>
    <row r="101" spans="8:11" x14ac:dyDescent="0.35">
      <c r="H101" s="35"/>
      <c r="J101" s="33"/>
      <c r="K101" s="33"/>
    </row>
    <row r="102" spans="8:11" x14ac:dyDescent="0.35">
      <c r="H102" s="35"/>
      <c r="J102" s="33"/>
      <c r="K102" s="33"/>
    </row>
    <row r="103" spans="8:11" x14ac:dyDescent="0.35">
      <c r="H103" s="35"/>
      <c r="J103" s="33"/>
      <c r="K103" s="33"/>
    </row>
    <row r="104" spans="8:11" x14ac:dyDescent="0.35">
      <c r="H104" s="35"/>
      <c r="J104" s="33"/>
      <c r="K104" s="33"/>
    </row>
    <row r="105" spans="8:11" x14ac:dyDescent="0.35">
      <c r="H105" s="35"/>
      <c r="J105" s="33"/>
      <c r="K105" s="33"/>
    </row>
    <row r="106" spans="8:11" x14ac:dyDescent="0.35">
      <c r="H106" s="35"/>
      <c r="J106" s="33"/>
      <c r="K106" s="33"/>
    </row>
    <row r="107" spans="8:11" x14ac:dyDescent="0.35">
      <c r="H107" s="35"/>
      <c r="J107" s="33"/>
      <c r="K107" s="33"/>
    </row>
    <row r="108" spans="8:11" x14ac:dyDescent="0.35">
      <c r="H108" s="35"/>
      <c r="J108" s="33"/>
      <c r="K108" s="33"/>
    </row>
    <row r="109" spans="8:11" x14ac:dyDescent="0.35">
      <c r="H109" s="35"/>
      <c r="J109" s="33"/>
      <c r="K109" s="33"/>
    </row>
    <row r="110" spans="8:11" x14ac:dyDescent="0.35">
      <c r="H110" s="35"/>
      <c r="J110" s="33"/>
      <c r="K110" s="33"/>
    </row>
    <row r="111" spans="8:11" x14ac:dyDescent="0.35">
      <c r="H111" s="35"/>
      <c r="J111" s="33"/>
      <c r="K111" s="33"/>
    </row>
    <row r="112" spans="8:11" x14ac:dyDescent="0.35">
      <c r="H112" s="35"/>
      <c r="J112" s="33"/>
      <c r="K112" s="33"/>
    </row>
    <row r="113" spans="8:11" x14ac:dyDescent="0.35">
      <c r="H113" s="35"/>
      <c r="J113" s="33"/>
      <c r="K113" s="33"/>
    </row>
    <row r="114" spans="8:11" x14ac:dyDescent="0.35">
      <c r="H114" s="35"/>
      <c r="J114" s="33"/>
      <c r="K114" s="33"/>
    </row>
    <row r="115" spans="8:11" x14ac:dyDescent="0.35">
      <c r="H115" s="35"/>
      <c r="J115" s="33"/>
      <c r="K115" s="33"/>
    </row>
    <row r="116" spans="8:11" x14ac:dyDescent="0.35">
      <c r="H116" s="35"/>
      <c r="J116" s="33"/>
      <c r="K116" s="33"/>
    </row>
    <row r="117" spans="8:11" x14ac:dyDescent="0.35">
      <c r="H117" s="35"/>
      <c r="J117" s="33"/>
      <c r="K117" s="33"/>
    </row>
    <row r="118" spans="8:11" x14ac:dyDescent="0.35">
      <c r="H118" s="35"/>
      <c r="J118" s="33"/>
      <c r="K118" s="33"/>
    </row>
    <row r="119" spans="8:11" x14ac:dyDescent="0.35">
      <c r="H119" s="35"/>
      <c r="J119" s="33"/>
      <c r="K119" s="33"/>
    </row>
    <row r="120" spans="8:11" x14ac:dyDescent="0.35">
      <c r="H120" s="35"/>
      <c r="J120" s="33"/>
      <c r="K120" s="33"/>
    </row>
    <row r="121" spans="8:11" x14ac:dyDescent="0.35">
      <c r="H121" s="35"/>
      <c r="J121" s="33"/>
      <c r="K121" s="33"/>
    </row>
    <row r="122" spans="8:11" x14ac:dyDescent="0.35">
      <c r="H122" s="35"/>
      <c r="J122" s="33"/>
      <c r="K122" s="33"/>
    </row>
    <row r="123" spans="8:11" x14ac:dyDescent="0.35">
      <c r="H123" s="35"/>
      <c r="J123" s="33"/>
      <c r="K123" s="33"/>
    </row>
    <row r="124" spans="8:11" x14ac:dyDescent="0.35">
      <c r="H124" s="35"/>
      <c r="J124" s="33"/>
      <c r="K124" s="33"/>
    </row>
    <row r="125" spans="8:11" x14ac:dyDescent="0.35">
      <c r="H125" s="35"/>
      <c r="J125" s="33"/>
      <c r="K125" s="33"/>
    </row>
    <row r="126" spans="8:11" x14ac:dyDescent="0.35">
      <c r="H126" s="35"/>
      <c r="J126" s="33"/>
      <c r="K126" s="33"/>
    </row>
    <row r="127" spans="8:11" x14ac:dyDescent="0.35">
      <c r="H127" s="35"/>
      <c r="J127" s="33"/>
      <c r="K127" s="33"/>
    </row>
    <row r="128" spans="8:11" x14ac:dyDescent="0.35">
      <c r="H128" s="35"/>
      <c r="J128" s="33"/>
      <c r="K128" s="33"/>
    </row>
    <row r="129" spans="8:11" x14ac:dyDescent="0.35">
      <c r="H129" s="35"/>
      <c r="J129" s="33"/>
      <c r="K129" s="33"/>
    </row>
    <row r="130" spans="8:11" x14ac:dyDescent="0.35">
      <c r="H130" s="35"/>
      <c r="J130" s="33"/>
      <c r="K130" s="33"/>
    </row>
    <row r="131" spans="8:11" x14ac:dyDescent="0.35">
      <c r="H131" s="35"/>
      <c r="J131" s="33"/>
      <c r="K131" s="33"/>
    </row>
    <row r="132" spans="8:11" x14ac:dyDescent="0.35">
      <c r="H132" s="35"/>
      <c r="J132" s="33"/>
      <c r="K132" s="33"/>
    </row>
    <row r="133" spans="8:11" x14ac:dyDescent="0.35">
      <c r="H133" s="35"/>
      <c r="J133" s="33"/>
      <c r="K133" s="33"/>
    </row>
    <row r="134" spans="8:11" x14ac:dyDescent="0.35">
      <c r="H134" s="35"/>
      <c r="J134" s="33"/>
      <c r="K134" s="33"/>
    </row>
    <row r="135" spans="8:11" x14ac:dyDescent="0.35">
      <c r="H135" s="35"/>
      <c r="J135" s="33"/>
      <c r="K135" s="33"/>
    </row>
    <row r="136" spans="8:11" x14ac:dyDescent="0.35">
      <c r="H136" s="35"/>
      <c r="J136" s="33"/>
      <c r="K136" s="33"/>
    </row>
    <row r="137" spans="8:11" x14ac:dyDescent="0.35">
      <c r="H137" s="35"/>
      <c r="J137" s="33"/>
      <c r="K137" s="33"/>
    </row>
    <row r="138" spans="8:11" x14ac:dyDescent="0.35">
      <c r="H138" s="35"/>
      <c r="J138" s="33"/>
      <c r="K138" s="33"/>
    </row>
    <row r="139" spans="8:11" x14ac:dyDescent="0.35">
      <c r="H139" s="35"/>
      <c r="J139" s="33"/>
      <c r="K139" s="33"/>
    </row>
    <row r="140" spans="8:11" x14ac:dyDescent="0.35">
      <c r="H140" s="35"/>
      <c r="J140" s="33"/>
      <c r="K140" s="33"/>
    </row>
    <row r="141" spans="8:11" x14ac:dyDescent="0.35">
      <c r="H141" s="35"/>
      <c r="J141" s="33"/>
      <c r="K141" s="33"/>
    </row>
    <row r="142" spans="8:11" x14ac:dyDescent="0.35">
      <c r="H142" s="35"/>
      <c r="J142" s="33"/>
      <c r="K142" s="33"/>
    </row>
    <row r="143" spans="8:11" x14ac:dyDescent="0.35">
      <c r="H143" s="35"/>
      <c r="J143" s="33"/>
      <c r="K143" s="33"/>
    </row>
    <row r="144" spans="8:11" x14ac:dyDescent="0.35">
      <c r="H144" s="35"/>
      <c r="J144" s="33"/>
      <c r="K144" s="33"/>
    </row>
    <row r="145" spans="8:11" x14ac:dyDescent="0.35">
      <c r="H145" s="35"/>
      <c r="J145" s="33"/>
      <c r="K145" s="33"/>
    </row>
    <row r="146" spans="8:11" x14ac:dyDescent="0.35">
      <c r="H146" s="35"/>
      <c r="J146" s="33"/>
      <c r="K146" s="33"/>
    </row>
    <row r="147" spans="8:11" x14ac:dyDescent="0.35">
      <c r="H147" s="35"/>
      <c r="J147" s="33"/>
      <c r="K147" s="33"/>
    </row>
    <row r="148" spans="8:11" x14ac:dyDescent="0.35">
      <c r="H148" s="35"/>
      <c r="J148" s="33"/>
      <c r="K148" s="33"/>
    </row>
    <row r="149" spans="8:11" x14ac:dyDescent="0.35">
      <c r="H149" s="35"/>
      <c r="J149" s="33"/>
      <c r="K149" s="33"/>
    </row>
    <row r="150" spans="8:11" x14ac:dyDescent="0.35">
      <c r="H150" s="35"/>
      <c r="J150" s="33"/>
      <c r="K150" s="33"/>
    </row>
    <row r="151" spans="8:11" x14ac:dyDescent="0.35">
      <c r="H151" s="35"/>
      <c r="J151" s="33"/>
      <c r="K151" s="33"/>
    </row>
    <row r="152" spans="8:11" x14ac:dyDescent="0.35">
      <c r="H152" s="35"/>
      <c r="J152" s="33"/>
      <c r="K152" s="33"/>
    </row>
    <row r="153" spans="8:11" x14ac:dyDescent="0.35">
      <c r="H153" s="35"/>
      <c r="J153" s="33"/>
      <c r="K153" s="33"/>
    </row>
    <row r="154" spans="8:11" x14ac:dyDescent="0.35">
      <c r="H154" s="35"/>
      <c r="J154" s="33"/>
      <c r="K154" s="33"/>
    </row>
    <row r="155" spans="8:11" x14ac:dyDescent="0.35">
      <c r="H155" s="35"/>
      <c r="J155" s="33"/>
      <c r="K155" s="33"/>
    </row>
    <row r="156" spans="8:11" x14ac:dyDescent="0.35">
      <c r="H156" s="35"/>
      <c r="J156" s="33"/>
      <c r="K156" s="33"/>
    </row>
    <row r="157" spans="8:11" x14ac:dyDescent="0.35">
      <c r="H157" s="35"/>
      <c r="J157" s="33"/>
      <c r="K157" s="33"/>
    </row>
    <row r="158" spans="8:11" x14ac:dyDescent="0.35">
      <c r="H158" s="35"/>
      <c r="J158" s="33"/>
      <c r="K158" s="33"/>
    </row>
    <row r="159" spans="8:11" x14ac:dyDescent="0.35">
      <c r="H159" s="35"/>
      <c r="J159" s="33"/>
      <c r="K159" s="33"/>
    </row>
    <row r="160" spans="8:11" x14ac:dyDescent="0.35">
      <c r="H160" s="35"/>
      <c r="J160" s="33"/>
      <c r="K160" s="33"/>
    </row>
    <row r="161" spans="8:11" x14ac:dyDescent="0.35">
      <c r="H161" s="35"/>
      <c r="J161" s="33"/>
      <c r="K161" s="33"/>
    </row>
    <row r="162" spans="8:11" x14ac:dyDescent="0.35">
      <c r="H162" s="35"/>
      <c r="J162" s="33"/>
      <c r="K162" s="33"/>
    </row>
    <row r="163" spans="8:11" x14ac:dyDescent="0.35">
      <c r="H163" s="35"/>
      <c r="J163" s="33"/>
      <c r="K163" s="33"/>
    </row>
    <row r="164" spans="8:11" x14ac:dyDescent="0.35">
      <c r="H164" s="35"/>
      <c r="J164" s="33"/>
      <c r="K164" s="33"/>
    </row>
    <row r="165" spans="8:11" x14ac:dyDescent="0.35">
      <c r="H165" s="35"/>
      <c r="J165" s="33"/>
      <c r="K165" s="33"/>
    </row>
    <row r="166" spans="8:11" x14ac:dyDescent="0.35">
      <c r="H166" s="35"/>
      <c r="J166" s="33"/>
      <c r="K166" s="33"/>
    </row>
    <row r="167" spans="8:11" x14ac:dyDescent="0.35">
      <c r="H167" s="35"/>
      <c r="J167" s="33"/>
      <c r="K167" s="33"/>
    </row>
    <row r="168" spans="8:11" x14ac:dyDescent="0.35">
      <c r="H168" s="35"/>
      <c r="J168" s="33"/>
      <c r="K168" s="33"/>
    </row>
    <row r="169" spans="8:11" x14ac:dyDescent="0.35">
      <c r="H169" s="35"/>
      <c r="J169" s="33"/>
      <c r="K169" s="33"/>
    </row>
    <row r="170" spans="8:11" x14ac:dyDescent="0.35">
      <c r="H170" s="35"/>
      <c r="J170" s="33"/>
      <c r="K170" s="33"/>
    </row>
    <row r="171" spans="8:11" x14ac:dyDescent="0.35">
      <c r="H171" s="35"/>
      <c r="J171" s="33"/>
      <c r="K171" s="33"/>
    </row>
    <row r="172" spans="8:11" x14ac:dyDescent="0.35">
      <c r="H172" s="35"/>
      <c r="J172" s="33"/>
      <c r="K172" s="33"/>
    </row>
    <row r="173" spans="8:11" x14ac:dyDescent="0.35">
      <c r="H173" s="35"/>
      <c r="J173" s="33"/>
      <c r="K173" s="33"/>
    </row>
    <row r="174" spans="8:11" x14ac:dyDescent="0.35">
      <c r="H174" s="35"/>
      <c r="J174" s="33"/>
      <c r="K174" s="33"/>
    </row>
    <row r="175" spans="8:11" x14ac:dyDescent="0.35">
      <c r="H175" s="35"/>
      <c r="J175" s="33"/>
      <c r="K175" s="33"/>
    </row>
    <row r="176" spans="8:11" x14ac:dyDescent="0.35">
      <c r="H176" s="35"/>
      <c r="J176" s="33"/>
      <c r="K176" s="33"/>
    </row>
    <row r="177" spans="8:11" x14ac:dyDescent="0.35">
      <c r="H177" s="35"/>
      <c r="J177" s="33"/>
      <c r="K177" s="33"/>
    </row>
    <row r="178" spans="8:11" x14ac:dyDescent="0.35">
      <c r="H178" s="35"/>
      <c r="J178" s="33"/>
      <c r="K178" s="33"/>
    </row>
    <row r="179" spans="8:11" x14ac:dyDescent="0.35">
      <c r="H179" s="35"/>
      <c r="J179" s="33"/>
      <c r="K179" s="33"/>
    </row>
    <row r="180" spans="8:11" x14ac:dyDescent="0.35">
      <c r="H180" s="35"/>
      <c r="J180" s="33"/>
      <c r="K180" s="33"/>
    </row>
    <row r="181" spans="8:11" x14ac:dyDescent="0.35">
      <c r="H181" s="35"/>
      <c r="J181" s="33"/>
      <c r="K181" s="33"/>
    </row>
    <row r="182" spans="8:11" x14ac:dyDescent="0.35">
      <c r="H182" s="35"/>
      <c r="J182" s="33"/>
      <c r="K182" s="33"/>
    </row>
    <row r="183" spans="8:11" x14ac:dyDescent="0.35">
      <c r="H183" s="35"/>
      <c r="J183" s="33"/>
      <c r="K183" s="33"/>
    </row>
    <row r="184" spans="8:11" x14ac:dyDescent="0.35">
      <c r="H184" s="35"/>
      <c r="J184" s="33"/>
      <c r="K184" s="33"/>
    </row>
    <row r="185" spans="8:11" x14ac:dyDescent="0.35">
      <c r="H185" s="35"/>
      <c r="J185" s="33"/>
      <c r="K185" s="33"/>
    </row>
    <row r="186" spans="8:11" x14ac:dyDescent="0.35">
      <c r="H186" s="35"/>
      <c r="J186" s="33"/>
      <c r="K186" s="33"/>
    </row>
    <row r="187" spans="8:11" x14ac:dyDescent="0.35">
      <c r="H187" s="35"/>
      <c r="J187" s="33"/>
      <c r="K187" s="33"/>
    </row>
    <row r="188" spans="8:11" x14ac:dyDescent="0.35">
      <c r="H188" s="35"/>
      <c r="J188" s="33"/>
      <c r="K188" s="33"/>
    </row>
    <row r="189" spans="8:11" x14ac:dyDescent="0.35">
      <c r="H189" s="35"/>
      <c r="J189" s="33"/>
      <c r="K189" s="33"/>
    </row>
    <row r="190" spans="8:11" x14ac:dyDescent="0.35">
      <c r="H190" s="35"/>
      <c r="J190" s="33"/>
      <c r="K190" s="33"/>
    </row>
    <row r="191" spans="8:11" x14ac:dyDescent="0.35">
      <c r="H191" s="35"/>
      <c r="J191" s="33"/>
      <c r="K191" s="33"/>
    </row>
    <row r="192" spans="8:11" x14ac:dyDescent="0.35">
      <c r="H192" s="35"/>
      <c r="J192" s="33"/>
      <c r="K192" s="33"/>
    </row>
    <row r="193" spans="8:11" x14ac:dyDescent="0.35">
      <c r="H193" s="35"/>
      <c r="J193" s="33"/>
      <c r="K193" s="33"/>
    </row>
    <row r="194" spans="8:11" x14ac:dyDescent="0.35">
      <c r="H194" s="35"/>
      <c r="J194" s="33"/>
      <c r="K194" s="33"/>
    </row>
    <row r="195" spans="8:11" x14ac:dyDescent="0.35">
      <c r="H195" s="35"/>
      <c r="J195" s="33"/>
      <c r="K195" s="33"/>
    </row>
    <row r="196" spans="8:11" x14ac:dyDescent="0.35">
      <c r="H196" s="35"/>
      <c r="J196" s="33"/>
      <c r="K196" s="33"/>
    </row>
    <row r="197" spans="8:11" x14ac:dyDescent="0.35">
      <c r="H197" s="35"/>
      <c r="J197" s="33"/>
      <c r="K197" s="33"/>
    </row>
    <row r="198" spans="8:11" x14ac:dyDescent="0.35">
      <c r="H198" s="35"/>
      <c r="J198" s="33"/>
      <c r="K198" s="33"/>
    </row>
    <row r="199" spans="8:11" x14ac:dyDescent="0.35">
      <c r="H199" s="35"/>
      <c r="J199" s="33"/>
      <c r="K199" s="33"/>
    </row>
    <row r="200" spans="8:11" x14ac:dyDescent="0.35">
      <c r="H200" s="35"/>
      <c r="J200" s="33"/>
      <c r="K200" s="33"/>
    </row>
    <row r="201" spans="8:11" x14ac:dyDescent="0.35">
      <c r="H201" s="35"/>
      <c r="J201" s="33"/>
      <c r="K201" s="33"/>
    </row>
    <row r="202" spans="8:11" x14ac:dyDescent="0.35">
      <c r="H202" s="35"/>
      <c r="J202" s="33"/>
      <c r="K202" s="33"/>
    </row>
    <row r="203" spans="8:11" x14ac:dyDescent="0.35">
      <c r="H203" s="35"/>
      <c r="J203" s="33"/>
      <c r="K203" s="33"/>
    </row>
    <row r="204" spans="8:11" x14ac:dyDescent="0.35">
      <c r="H204" s="35"/>
      <c r="J204" s="33"/>
      <c r="K204" s="33"/>
    </row>
    <row r="205" spans="8:11" x14ac:dyDescent="0.35">
      <c r="H205" s="35"/>
      <c r="J205" s="33"/>
      <c r="K205" s="33"/>
    </row>
    <row r="206" spans="8:11" x14ac:dyDescent="0.35">
      <c r="H206" s="35"/>
      <c r="J206" s="33"/>
      <c r="K206" s="33"/>
    </row>
    <row r="207" spans="8:11" x14ac:dyDescent="0.35">
      <c r="H207" s="35"/>
      <c r="J207" s="33"/>
      <c r="K207" s="33"/>
    </row>
    <row r="208" spans="8:11" x14ac:dyDescent="0.35">
      <c r="H208" s="35"/>
      <c r="J208" s="33"/>
      <c r="K208" s="33"/>
    </row>
    <row r="209" spans="8:11" x14ac:dyDescent="0.35">
      <c r="H209" s="35"/>
      <c r="J209" s="33"/>
      <c r="K209" s="33"/>
    </row>
    <row r="210" spans="8:11" x14ac:dyDescent="0.35">
      <c r="H210" s="35"/>
      <c r="J210" s="33"/>
      <c r="K210" s="33"/>
    </row>
    <row r="211" spans="8:11" x14ac:dyDescent="0.35">
      <c r="H211" s="35"/>
      <c r="J211" s="33"/>
      <c r="K211" s="33"/>
    </row>
    <row r="212" spans="8:11" x14ac:dyDescent="0.35">
      <c r="H212" s="35"/>
      <c r="J212" s="33"/>
      <c r="K212" s="33"/>
    </row>
    <row r="213" spans="8:11" x14ac:dyDescent="0.35">
      <c r="H213" s="35"/>
      <c r="J213" s="33"/>
      <c r="K213" s="33"/>
    </row>
    <row r="214" spans="8:11" x14ac:dyDescent="0.35">
      <c r="H214" s="35"/>
      <c r="J214" s="33"/>
      <c r="K214" s="33"/>
    </row>
    <row r="215" spans="8:11" x14ac:dyDescent="0.35">
      <c r="H215" s="35"/>
      <c r="J215" s="33"/>
      <c r="K215" s="33"/>
    </row>
    <row r="216" spans="8:11" x14ac:dyDescent="0.35">
      <c r="H216" s="35"/>
      <c r="J216" s="33"/>
      <c r="K216" s="33"/>
    </row>
    <row r="217" spans="8:11" x14ac:dyDescent="0.35">
      <c r="H217" s="35"/>
      <c r="J217" s="33"/>
      <c r="K217" s="33"/>
    </row>
    <row r="218" spans="8:11" x14ac:dyDescent="0.35">
      <c r="H218" s="35"/>
      <c r="J218" s="33"/>
      <c r="K218" s="33"/>
    </row>
    <row r="219" spans="8:11" x14ac:dyDescent="0.35">
      <c r="H219" s="35"/>
      <c r="J219" s="33"/>
      <c r="K219" s="33"/>
    </row>
    <row r="220" spans="8:11" x14ac:dyDescent="0.35">
      <c r="H220" s="35"/>
      <c r="J220" s="33"/>
      <c r="K220" s="33"/>
    </row>
    <row r="221" spans="8:11" x14ac:dyDescent="0.35">
      <c r="H221" s="35"/>
      <c r="J221" s="33"/>
      <c r="K221" s="33"/>
    </row>
    <row r="222" spans="8:11" x14ac:dyDescent="0.35">
      <c r="H222" s="35"/>
      <c r="J222" s="33"/>
      <c r="K222" s="33"/>
    </row>
    <row r="223" spans="8:11" x14ac:dyDescent="0.35">
      <c r="H223" s="35"/>
      <c r="J223" s="33"/>
      <c r="K223" s="33"/>
    </row>
    <row r="224" spans="8:11" x14ac:dyDescent="0.35">
      <c r="H224" s="35"/>
      <c r="J224" s="33"/>
      <c r="K224" s="33"/>
    </row>
    <row r="225" spans="8:11" x14ac:dyDescent="0.35">
      <c r="H225" s="35"/>
      <c r="J225" s="33"/>
      <c r="K225" s="33"/>
    </row>
    <row r="226" spans="8:11" x14ac:dyDescent="0.35">
      <c r="H226" s="35"/>
      <c r="J226" s="33"/>
      <c r="K226" s="33"/>
    </row>
    <row r="227" spans="8:11" x14ac:dyDescent="0.35">
      <c r="H227" s="35"/>
      <c r="J227" s="33"/>
      <c r="K227" s="33"/>
    </row>
    <row r="228" spans="8:11" x14ac:dyDescent="0.35">
      <c r="H228" s="35"/>
      <c r="J228" s="33"/>
      <c r="K228" s="33"/>
    </row>
    <row r="229" spans="8:11" x14ac:dyDescent="0.35">
      <c r="H229" s="35"/>
      <c r="J229" s="33"/>
      <c r="K229" s="33"/>
    </row>
    <row r="230" spans="8:11" x14ac:dyDescent="0.35">
      <c r="H230" s="35"/>
      <c r="J230" s="33"/>
      <c r="K230" s="33"/>
    </row>
    <row r="231" spans="8:11" x14ac:dyDescent="0.35">
      <c r="H231" s="35"/>
      <c r="J231" s="33"/>
      <c r="K231" s="33"/>
    </row>
    <row r="232" spans="8:11" x14ac:dyDescent="0.35">
      <c r="H232" s="35"/>
      <c r="J232" s="33"/>
      <c r="K232" s="33"/>
    </row>
    <row r="233" spans="8:11" x14ac:dyDescent="0.35">
      <c r="H233" s="35"/>
      <c r="J233" s="33"/>
      <c r="K233" s="33"/>
    </row>
    <row r="234" spans="8:11" x14ac:dyDescent="0.35">
      <c r="H234" s="35"/>
      <c r="J234" s="33"/>
      <c r="K234" s="33"/>
    </row>
    <row r="235" spans="8:11" x14ac:dyDescent="0.35">
      <c r="H235" s="35"/>
      <c r="J235" s="33"/>
      <c r="K235" s="33"/>
    </row>
    <row r="236" spans="8:11" x14ac:dyDescent="0.35">
      <c r="H236" s="35"/>
      <c r="J236" s="33"/>
      <c r="K236" s="33"/>
    </row>
    <row r="237" spans="8:11" x14ac:dyDescent="0.35">
      <c r="H237" s="35"/>
      <c r="J237" s="33"/>
      <c r="K237" s="33"/>
    </row>
    <row r="238" spans="8:11" x14ac:dyDescent="0.35">
      <c r="H238" s="35"/>
      <c r="J238" s="33"/>
      <c r="K238" s="33"/>
    </row>
    <row r="239" spans="8:11" x14ac:dyDescent="0.35">
      <c r="H239" s="35"/>
      <c r="J239" s="33"/>
      <c r="K239" s="33"/>
    </row>
    <row r="240" spans="8:11" x14ac:dyDescent="0.35">
      <c r="H240" s="35"/>
      <c r="J240" s="33"/>
      <c r="K240" s="33"/>
    </row>
    <row r="241" spans="8:11" x14ac:dyDescent="0.35">
      <c r="H241" s="35"/>
      <c r="J241" s="33"/>
      <c r="K241" s="33"/>
    </row>
    <row r="242" spans="8:11" x14ac:dyDescent="0.35">
      <c r="H242" s="35"/>
      <c r="J242" s="33"/>
      <c r="K242" s="33"/>
    </row>
    <row r="243" spans="8:11" x14ac:dyDescent="0.35">
      <c r="H243" s="35"/>
      <c r="J243" s="33"/>
      <c r="K243" s="33"/>
    </row>
    <row r="244" spans="8:11" x14ac:dyDescent="0.35">
      <c r="H244" s="35"/>
      <c r="J244" s="33"/>
      <c r="K244" s="33"/>
    </row>
    <row r="245" spans="8:11" x14ac:dyDescent="0.35">
      <c r="H245" s="35"/>
      <c r="J245" s="33"/>
      <c r="K245" s="33"/>
    </row>
    <row r="246" spans="8:11" x14ac:dyDescent="0.35">
      <c r="H246" s="35"/>
      <c r="J246" s="33"/>
      <c r="K246" s="33"/>
    </row>
    <row r="247" spans="8:11" x14ac:dyDescent="0.35">
      <c r="H247" s="35"/>
      <c r="J247" s="33"/>
      <c r="K247" s="33"/>
    </row>
    <row r="248" spans="8:11" x14ac:dyDescent="0.35">
      <c r="H248" s="35"/>
      <c r="J248" s="33"/>
      <c r="K248" s="33"/>
    </row>
    <row r="249" spans="8:11" x14ac:dyDescent="0.35">
      <c r="H249" s="35"/>
      <c r="J249" s="33"/>
      <c r="K249" s="33"/>
    </row>
    <row r="250" spans="8:11" x14ac:dyDescent="0.35">
      <c r="H250" s="35"/>
      <c r="J250" s="33"/>
      <c r="K250" s="33"/>
    </row>
    <row r="251" spans="8:11" x14ac:dyDescent="0.35">
      <c r="H251" s="35"/>
      <c r="J251" s="33"/>
      <c r="K251" s="33"/>
    </row>
    <row r="252" spans="8:11" x14ac:dyDescent="0.35">
      <c r="H252" s="35"/>
      <c r="J252" s="33"/>
      <c r="K252" s="33"/>
    </row>
    <row r="253" spans="8:11" x14ac:dyDescent="0.35">
      <c r="H253" s="35"/>
      <c r="J253" s="33"/>
      <c r="K253" s="33"/>
    </row>
    <row r="254" spans="8:11" x14ac:dyDescent="0.35">
      <c r="H254" s="35"/>
      <c r="J254" s="33"/>
      <c r="K254" s="33"/>
    </row>
    <row r="255" spans="8:11" x14ac:dyDescent="0.35">
      <c r="H255" s="35"/>
      <c r="J255" s="33"/>
      <c r="K255" s="33"/>
    </row>
    <row r="256" spans="8:11" x14ac:dyDescent="0.35">
      <c r="H256" s="35"/>
      <c r="J256" s="33"/>
      <c r="K256" s="33"/>
    </row>
    <row r="257" spans="8:11" x14ac:dyDescent="0.35">
      <c r="H257" s="35"/>
      <c r="J257" s="33"/>
      <c r="K257" s="33"/>
    </row>
    <row r="258" spans="8:11" x14ac:dyDescent="0.35">
      <c r="H258" s="35"/>
      <c r="J258" s="33"/>
      <c r="K258" s="33"/>
    </row>
    <row r="259" spans="8:11" x14ac:dyDescent="0.35">
      <c r="H259" s="35"/>
      <c r="J259" s="33"/>
      <c r="K259" s="33"/>
    </row>
    <row r="260" spans="8:11" x14ac:dyDescent="0.35">
      <c r="H260" s="35"/>
      <c r="J260" s="33"/>
      <c r="K260" s="33"/>
    </row>
    <row r="261" spans="8:11" x14ac:dyDescent="0.35">
      <c r="H261" s="35"/>
      <c r="J261" s="33"/>
      <c r="K261" s="33"/>
    </row>
    <row r="262" spans="8:11" x14ac:dyDescent="0.35">
      <c r="H262" s="35"/>
      <c r="J262" s="33"/>
      <c r="K262" s="33"/>
    </row>
    <row r="263" spans="8:11" x14ac:dyDescent="0.35">
      <c r="H263" s="35"/>
      <c r="J263" s="33"/>
      <c r="K263" s="33"/>
    </row>
    <row r="264" spans="8:11" x14ac:dyDescent="0.35">
      <c r="H264" s="35"/>
      <c r="J264" s="33"/>
      <c r="K264" s="33"/>
    </row>
    <row r="265" spans="8:11" x14ac:dyDescent="0.35">
      <c r="H265" s="35"/>
      <c r="J265" s="33"/>
      <c r="K265" s="33"/>
    </row>
    <row r="266" spans="8:11" x14ac:dyDescent="0.35">
      <c r="H266" s="35"/>
      <c r="J266" s="33"/>
      <c r="K266" s="33"/>
    </row>
    <row r="267" spans="8:11" x14ac:dyDescent="0.35">
      <c r="H267" s="35"/>
      <c r="J267" s="33"/>
      <c r="K267" s="33"/>
    </row>
    <row r="268" spans="8:11" x14ac:dyDescent="0.35">
      <c r="H268" s="35"/>
      <c r="J268" s="33"/>
      <c r="K268" s="33"/>
    </row>
    <row r="269" spans="8:11" x14ac:dyDescent="0.35">
      <c r="H269" s="35"/>
      <c r="J269" s="33"/>
      <c r="K269" s="33"/>
    </row>
    <row r="270" spans="8:11" x14ac:dyDescent="0.35">
      <c r="H270" s="35"/>
      <c r="J270" s="33"/>
      <c r="K270" s="33"/>
    </row>
    <row r="271" spans="8:11" x14ac:dyDescent="0.35">
      <c r="H271" s="35"/>
      <c r="J271" s="33"/>
      <c r="K271" s="33"/>
    </row>
    <row r="272" spans="8:11" x14ac:dyDescent="0.35">
      <c r="H272" s="35"/>
      <c r="J272" s="33"/>
      <c r="K272" s="33"/>
    </row>
    <row r="273" spans="8:11" x14ac:dyDescent="0.35">
      <c r="H273" s="35"/>
      <c r="J273" s="33"/>
      <c r="K273" s="33"/>
    </row>
    <row r="274" spans="8:11" x14ac:dyDescent="0.35">
      <c r="H274" s="35"/>
      <c r="J274" s="33"/>
      <c r="K274" s="33"/>
    </row>
    <row r="275" spans="8:11" x14ac:dyDescent="0.35">
      <c r="H275" s="35"/>
      <c r="J275" s="33"/>
      <c r="K275" s="33"/>
    </row>
    <row r="276" spans="8:11" x14ac:dyDescent="0.35">
      <c r="H276" s="35"/>
      <c r="J276" s="33"/>
      <c r="K276" s="33"/>
    </row>
    <row r="277" spans="8:11" x14ac:dyDescent="0.35">
      <c r="H277" s="35"/>
      <c r="J277" s="33"/>
      <c r="K277" s="33"/>
    </row>
    <row r="278" spans="8:11" x14ac:dyDescent="0.35">
      <c r="H278" s="35"/>
      <c r="J278" s="33"/>
      <c r="K278" s="33"/>
    </row>
    <row r="279" spans="8:11" x14ac:dyDescent="0.35">
      <c r="H279" s="35"/>
      <c r="J279" s="33"/>
      <c r="K279" s="33"/>
    </row>
    <row r="280" spans="8:11" x14ac:dyDescent="0.35">
      <c r="H280" s="35"/>
      <c r="J280" s="33"/>
      <c r="K280" s="33"/>
    </row>
    <row r="281" spans="8:11" x14ac:dyDescent="0.35">
      <c r="H281" s="35"/>
      <c r="J281" s="33"/>
      <c r="K281" s="33"/>
    </row>
    <row r="282" spans="8:11" x14ac:dyDescent="0.35">
      <c r="H282" s="35"/>
      <c r="J282" s="33"/>
      <c r="K282" s="33"/>
    </row>
    <row r="283" spans="8:11" x14ac:dyDescent="0.35">
      <c r="H283" s="35"/>
      <c r="J283" s="33"/>
      <c r="K283" s="33"/>
    </row>
    <row r="284" spans="8:11" x14ac:dyDescent="0.35">
      <c r="H284" s="35"/>
      <c r="J284" s="33"/>
      <c r="K284" s="33"/>
    </row>
    <row r="285" spans="8:11" x14ac:dyDescent="0.35">
      <c r="H285" s="35"/>
      <c r="J285" s="33"/>
      <c r="K285" s="33"/>
    </row>
    <row r="286" spans="8:11" x14ac:dyDescent="0.35">
      <c r="H286" s="35"/>
      <c r="J286" s="33"/>
      <c r="K286" s="33"/>
    </row>
    <row r="287" spans="8:11" x14ac:dyDescent="0.35">
      <c r="H287" s="35"/>
      <c r="J287" s="33"/>
      <c r="K287" s="33"/>
    </row>
    <row r="288" spans="8:11" x14ac:dyDescent="0.35">
      <c r="H288" s="35"/>
      <c r="J288" s="33"/>
      <c r="K288" s="33"/>
    </row>
    <row r="289" spans="8:11" x14ac:dyDescent="0.35">
      <c r="H289" s="35"/>
      <c r="J289" s="33"/>
      <c r="K289" s="33"/>
    </row>
    <row r="290" spans="8:11" x14ac:dyDescent="0.35">
      <c r="H290" s="35"/>
      <c r="J290" s="33"/>
      <c r="K290" s="33"/>
    </row>
    <row r="291" spans="8:11" x14ac:dyDescent="0.35">
      <c r="H291" s="35"/>
      <c r="J291" s="33"/>
      <c r="K291" s="33"/>
    </row>
    <row r="292" spans="8:11" x14ac:dyDescent="0.35">
      <c r="H292" s="35"/>
      <c r="J292" s="33"/>
      <c r="K292" s="33"/>
    </row>
    <row r="293" spans="8:11" x14ac:dyDescent="0.35">
      <c r="H293" s="35"/>
      <c r="J293" s="33"/>
      <c r="K293" s="33"/>
    </row>
    <row r="294" spans="8:11" x14ac:dyDescent="0.35">
      <c r="H294" s="35"/>
      <c r="J294" s="33"/>
      <c r="K294" s="33"/>
    </row>
    <row r="295" spans="8:11" x14ac:dyDescent="0.35">
      <c r="H295" s="35"/>
      <c r="J295" s="33"/>
      <c r="K295" s="33"/>
    </row>
    <row r="296" spans="8:11" x14ac:dyDescent="0.35">
      <c r="H296" s="35"/>
      <c r="J296" s="33"/>
      <c r="K296" s="33"/>
    </row>
    <row r="297" spans="8:11" x14ac:dyDescent="0.35">
      <c r="H297" s="35"/>
      <c r="J297" s="33"/>
      <c r="K297" s="33"/>
    </row>
    <row r="298" spans="8:11" x14ac:dyDescent="0.35">
      <c r="H298" s="35"/>
      <c r="J298" s="33"/>
      <c r="K298" s="33"/>
    </row>
    <row r="299" spans="8:11" x14ac:dyDescent="0.35">
      <c r="H299" s="35"/>
      <c r="J299" s="33"/>
      <c r="K299" s="33"/>
    </row>
    <row r="300" spans="8:11" x14ac:dyDescent="0.35">
      <c r="H300" s="35"/>
      <c r="J300" s="33"/>
      <c r="K300" s="33"/>
    </row>
    <row r="301" spans="8:11" x14ac:dyDescent="0.35">
      <c r="H301" s="35"/>
      <c r="J301" s="33"/>
      <c r="K301" s="33"/>
    </row>
    <row r="302" spans="8:11" x14ac:dyDescent="0.35">
      <c r="H302" s="35"/>
      <c r="J302" s="33"/>
      <c r="K302" s="33"/>
    </row>
    <row r="303" spans="8:11" x14ac:dyDescent="0.35">
      <c r="H303" s="35"/>
      <c r="J303" s="33"/>
      <c r="K303" s="33"/>
    </row>
    <row r="304" spans="8:11" x14ac:dyDescent="0.35">
      <c r="H304" s="35"/>
      <c r="J304" s="33"/>
      <c r="K304" s="33"/>
    </row>
    <row r="305" spans="8:11" x14ac:dyDescent="0.35">
      <c r="H305" s="35"/>
      <c r="J305" s="33"/>
      <c r="K305" s="33"/>
    </row>
    <row r="306" spans="8:11" x14ac:dyDescent="0.35">
      <c r="H306" s="35"/>
      <c r="J306" s="33"/>
      <c r="K306" s="33"/>
    </row>
    <row r="307" spans="8:11" x14ac:dyDescent="0.35">
      <c r="H307" s="35"/>
      <c r="J307" s="33"/>
      <c r="K307" s="33"/>
    </row>
    <row r="308" spans="8:11" x14ac:dyDescent="0.35">
      <c r="H308" s="35"/>
      <c r="J308" s="33"/>
      <c r="K308" s="33"/>
    </row>
    <row r="309" spans="8:11" x14ac:dyDescent="0.35">
      <c r="H309" s="35"/>
      <c r="J309" s="33"/>
      <c r="K309" s="33"/>
    </row>
    <row r="310" spans="8:11" x14ac:dyDescent="0.35">
      <c r="H310" s="35"/>
      <c r="J310" s="33"/>
      <c r="K310" s="33"/>
    </row>
    <row r="311" spans="8:11" x14ac:dyDescent="0.35">
      <c r="H311" s="35"/>
      <c r="J311" s="33"/>
      <c r="K311" s="33"/>
    </row>
    <row r="312" spans="8:11" x14ac:dyDescent="0.35">
      <c r="H312" s="35"/>
      <c r="J312" s="33"/>
      <c r="K312" s="33"/>
    </row>
    <row r="313" spans="8:11" x14ac:dyDescent="0.35">
      <c r="H313" s="35"/>
      <c r="J313" s="33"/>
      <c r="K313" s="33"/>
    </row>
    <row r="314" spans="8:11" x14ac:dyDescent="0.35">
      <c r="H314" s="35"/>
      <c r="J314" s="33"/>
      <c r="K314" s="33"/>
    </row>
    <row r="315" spans="8:11" x14ac:dyDescent="0.35">
      <c r="H315" s="35"/>
      <c r="J315" s="33"/>
      <c r="K315" s="33"/>
    </row>
    <row r="316" spans="8:11" x14ac:dyDescent="0.35">
      <c r="H316" s="35"/>
      <c r="J316" s="33"/>
      <c r="K316" s="33"/>
    </row>
    <row r="317" spans="8:11" x14ac:dyDescent="0.35">
      <c r="H317" s="35"/>
      <c r="J317" s="33"/>
      <c r="K317" s="33"/>
    </row>
    <row r="318" spans="8:11" x14ac:dyDescent="0.35">
      <c r="H318" s="35"/>
      <c r="J318" s="33"/>
      <c r="K318" s="33"/>
    </row>
    <row r="319" spans="8:11" x14ac:dyDescent="0.35">
      <c r="H319" s="35"/>
      <c r="J319" s="33"/>
      <c r="K319" s="33"/>
    </row>
    <row r="320" spans="8:11" x14ac:dyDescent="0.35">
      <c r="H320" s="35"/>
      <c r="J320" s="33"/>
      <c r="K320" s="33"/>
    </row>
    <row r="321" spans="8:11" x14ac:dyDescent="0.35">
      <c r="H321" s="35"/>
      <c r="J321" s="33"/>
      <c r="K321" s="33"/>
    </row>
    <row r="322" spans="8:11" x14ac:dyDescent="0.35">
      <c r="H322" s="35"/>
      <c r="J322" s="33"/>
      <c r="K322" s="33"/>
    </row>
    <row r="323" spans="8:11" x14ac:dyDescent="0.35">
      <c r="H323" s="35"/>
      <c r="J323" s="33"/>
      <c r="K323" s="33"/>
    </row>
    <row r="324" spans="8:11" x14ac:dyDescent="0.35">
      <c r="H324" s="35"/>
      <c r="J324" s="33"/>
      <c r="K324" s="33"/>
    </row>
    <row r="325" spans="8:11" x14ac:dyDescent="0.35">
      <c r="H325" s="35"/>
      <c r="J325" s="33"/>
      <c r="K325" s="33"/>
    </row>
    <row r="326" spans="8:11" x14ac:dyDescent="0.35">
      <c r="H326" s="35"/>
      <c r="J326" s="33"/>
      <c r="K326" s="33"/>
    </row>
    <row r="327" spans="8:11" x14ac:dyDescent="0.35">
      <c r="H327" s="35"/>
      <c r="J327" s="33"/>
      <c r="K327" s="33"/>
    </row>
    <row r="328" spans="8:11" x14ac:dyDescent="0.35">
      <c r="H328" s="35"/>
      <c r="J328" s="33"/>
      <c r="K328" s="33"/>
    </row>
    <row r="329" spans="8:11" x14ac:dyDescent="0.35">
      <c r="H329" s="35"/>
      <c r="J329" s="33"/>
      <c r="K329" s="33"/>
    </row>
    <row r="330" spans="8:11" x14ac:dyDescent="0.35">
      <c r="H330" s="35"/>
      <c r="J330" s="33"/>
      <c r="K330" s="33"/>
    </row>
    <row r="331" spans="8:11" x14ac:dyDescent="0.35">
      <c r="H331" s="35"/>
      <c r="J331" s="33"/>
      <c r="K331" s="33"/>
    </row>
    <row r="332" spans="8:11" x14ac:dyDescent="0.35">
      <c r="H332" s="35"/>
      <c r="J332" s="33"/>
      <c r="K332" s="33"/>
    </row>
    <row r="333" spans="8:11" x14ac:dyDescent="0.35">
      <c r="H333" s="35"/>
      <c r="J333" s="33"/>
      <c r="K333" s="33"/>
    </row>
    <row r="334" spans="8:11" x14ac:dyDescent="0.35">
      <c r="H334" s="35"/>
      <c r="J334" s="33"/>
      <c r="K334" s="33"/>
    </row>
    <row r="335" spans="8:11" x14ac:dyDescent="0.35">
      <c r="H335" s="35"/>
      <c r="J335" s="33"/>
      <c r="K335" s="33"/>
    </row>
    <row r="336" spans="8:11" x14ac:dyDescent="0.35">
      <c r="H336" s="35"/>
      <c r="J336" s="33"/>
      <c r="K336" s="33"/>
    </row>
    <row r="337" spans="8:11" x14ac:dyDescent="0.35">
      <c r="H337" s="35"/>
      <c r="J337" s="33"/>
      <c r="K337" s="33"/>
    </row>
    <row r="338" spans="8:11" x14ac:dyDescent="0.35">
      <c r="H338" s="35"/>
      <c r="J338" s="33"/>
      <c r="K338" s="33"/>
    </row>
    <row r="339" spans="8:11" x14ac:dyDescent="0.35">
      <c r="H339" s="35"/>
      <c r="J339" s="33"/>
      <c r="K339" s="33"/>
    </row>
    <row r="340" spans="8:11" x14ac:dyDescent="0.35">
      <c r="H340" s="35"/>
      <c r="J340" s="33"/>
      <c r="K340" s="33"/>
    </row>
    <row r="341" spans="8:11" x14ac:dyDescent="0.35">
      <c r="H341" s="35"/>
      <c r="J341" s="33"/>
      <c r="K341" s="33"/>
    </row>
    <row r="342" spans="8:11" x14ac:dyDescent="0.35">
      <c r="H342" s="35"/>
      <c r="J342" s="33"/>
      <c r="K342" s="33"/>
    </row>
    <row r="343" spans="8:11" x14ac:dyDescent="0.35">
      <c r="H343" s="35"/>
      <c r="J343" s="33"/>
      <c r="K343" s="33"/>
    </row>
    <row r="344" spans="8:11" x14ac:dyDescent="0.35">
      <c r="H344" s="35"/>
      <c r="J344" s="33"/>
      <c r="K344" s="33"/>
    </row>
    <row r="345" spans="8:11" x14ac:dyDescent="0.35">
      <c r="H345" s="35"/>
      <c r="J345" s="33"/>
      <c r="K345" s="33"/>
    </row>
    <row r="346" spans="8:11" x14ac:dyDescent="0.35">
      <c r="H346" s="35"/>
      <c r="J346" s="33"/>
      <c r="K346" s="33"/>
    </row>
    <row r="347" spans="8:11" x14ac:dyDescent="0.35">
      <c r="H347" s="35"/>
      <c r="J347" s="33"/>
      <c r="K347" s="33"/>
    </row>
    <row r="348" spans="8:11" x14ac:dyDescent="0.35">
      <c r="H348" s="35"/>
      <c r="J348" s="33"/>
      <c r="K348" s="33"/>
    </row>
    <row r="349" spans="8:11" x14ac:dyDescent="0.35">
      <c r="H349" s="35"/>
      <c r="J349" s="33"/>
      <c r="K349" s="33"/>
    </row>
    <row r="350" spans="8:11" x14ac:dyDescent="0.35">
      <c r="H350" s="35"/>
      <c r="J350" s="33"/>
      <c r="K350" s="33"/>
    </row>
    <row r="351" spans="8:11" x14ac:dyDescent="0.35">
      <c r="H351" s="35"/>
      <c r="J351" s="33"/>
      <c r="K351" s="33"/>
    </row>
    <row r="352" spans="8:11" x14ac:dyDescent="0.35">
      <c r="H352" s="35"/>
      <c r="J352" s="33"/>
      <c r="K352" s="33"/>
    </row>
    <row r="353" spans="8:11" x14ac:dyDescent="0.35">
      <c r="H353" s="35"/>
      <c r="J353" s="33"/>
      <c r="K353" s="33"/>
    </row>
    <row r="354" spans="8:11" x14ac:dyDescent="0.35">
      <c r="H354" s="35"/>
      <c r="J354" s="33"/>
      <c r="K354" s="33"/>
    </row>
    <row r="355" spans="8:11" x14ac:dyDescent="0.35">
      <c r="H355" s="35"/>
      <c r="J355" s="33"/>
      <c r="K355" s="33"/>
    </row>
    <row r="356" spans="8:11" x14ac:dyDescent="0.35">
      <c r="H356" s="35"/>
      <c r="J356" s="33"/>
      <c r="K356" s="33"/>
    </row>
    <row r="357" spans="8:11" x14ac:dyDescent="0.35">
      <c r="H357" s="35"/>
      <c r="J357" s="33"/>
      <c r="K357" s="33"/>
    </row>
    <row r="358" spans="8:11" x14ac:dyDescent="0.35">
      <c r="H358" s="35"/>
      <c r="J358" s="33"/>
      <c r="K358" s="33"/>
    </row>
    <row r="359" spans="8:11" x14ac:dyDescent="0.35">
      <c r="H359" s="35"/>
      <c r="J359" s="33"/>
      <c r="K359" s="33"/>
    </row>
    <row r="360" spans="8:11" x14ac:dyDescent="0.35">
      <c r="H360" s="35"/>
      <c r="J360" s="33"/>
      <c r="K360" s="33"/>
    </row>
    <row r="361" spans="8:11" x14ac:dyDescent="0.35">
      <c r="H361" s="35"/>
      <c r="J361" s="33"/>
      <c r="K361" s="33"/>
    </row>
    <row r="362" spans="8:11" x14ac:dyDescent="0.35">
      <c r="H362" s="35"/>
      <c r="J362" s="33"/>
      <c r="K362" s="33"/>
    </row>
    <row r="363" spans="8:11" x14ac:dyDescent="0.35">
      <c r="H363" s="35"/>
      <c r="J363" s="33"/>
      <c r="K363" s="33"/>
    </row>
    <row r="364" spans="8:11" x14ac:dyDescent="0.35">
      <c r="H364" s="35"/>
      <c r="J364" s="33"/>
      <c r="K364" s="33"/>
    </row>
    <row r="365" spans="8:11" x14ac:dyDescent="0.35">
      <c r="H365" s="35"/>
      <c r="J365" s="33"/>
      <c r="K365" s="33"/>
    </row>
    <row r="366" spans="8:11" x14ac:dyDescent="0.35">
      <c r="H366" s="35"/>
      <c r="J366" s="33"/>
      <c r="K366" s="33"/>
    </row>
    <row r="367" spans="8:11" x14ac:dyDescent="0.35">
      <c r="H367" s="35"/>
      <c r="J367" s="33"/>
      <c r="K367" s="33"/>
    </row>
    <row r="368" spans="8:11" x14ac:dyDescent="0.35">
      <c r="H368" s="35"/>
      <c r="J368" s="33"/>
      <c r="K368" s="33"/>
    </row>
    <row r="369" spans="8:11" x14ac:dyDescent="0.35">
      <c r="H369" s="35"/>
      <c r="J369" s="33"/>
      <c r="K369" s="33"/>
    </row>
    <row r="370" spans="8:11" x14ac:dyDescent="0.35">
      <c r="H370" s="35"/>
      <c r="J370" s="33"/>
      <c r="K370" s="33"/>
    </row>
    <row r="371" spans="8:11" x14ac:dyDescent="0.35">
      <c r="H371" s="35"/>
      <c r="J371" s="33"/>
      <c r="K371" s="33"/>
    </row>
    <row r="372" spans="8:11" x14ac:dyDescent="0.35">
      <c r="H372" s="35"/>
      <c r="J372" s="33"/>
      <c r="K372" s="33"/>
    </row>
    <row r="373" spans="8:11" x14ac:dyDescent="0.35">
      <c r="H373" s="35"/>
      <c r="J373" s="33"/>
      <c r="K373" s="33"/>
    </row>
    <row r="374" spans="8:11" x14ac:dyDescent="0.35">
      <c r="H374" s="35"/>
      <c r="J374" s="33"/>
      <c r="K374" s="33"/>
    </row>
    <row r="375" spans="8:11" x14ac:dyDescent="0.35">
      <c r="H375" s="35"/>
      <c r="J375" s="33"/>
      <c r="K375" s="33"/>
    </row>
    <row r="376" spans="8:11" x14ac:dyDescent="0.35">
      <c r="H376" s="35"/>
      <c r="J376" s="33"/>
      <c r="K376" s="33"/>
    </row>
    <row r="377" spans="8:11" x14ac:dyDescent="0.35">
      <c r="H377" s="35"/>
      <c r="J377" s="33"/>
      <c r="K377" s="33"/>
    </row>
    <row r="378" spans="8:11" x14ac:dyDescent="0.35">
      <c r="H378" s="35"/>
      <c r="J378" s="33"/>
      <c r="K378" s="33"/>
    </row>
    <row r="379" spans="8:11" x14ac:dyDescent="0.35">
      <c r="H379" s="35"/>
      <c r="J379" s="33"/>
      <c r="K379" s="33"/>
    </row>
    <row r="380" spans="8:11" x14ac:dyDescent="0.35">
      <c r="H380" s="35"/>
      <c r="J380" s="33"/>
      <c r="K380" s="33"/>
    </row>
    <row r="381" spans="8:11" x14ac:dyDescent="0.35">
      <c r="H381" s="35"/>
      <c r="J381" s="33"/>
      <c r="K381" s="33"/>
    </row>
    <row r="382" spans="8:11" x14ac:dyDescent="0.35">
      <c r="H382" s="35"/>
      <c r="J382" s="33"/>
      <c r="K382" s="33"/>
    </row>
    <row r="383" spans="8:11" x14ac:dyDescent="0.35">
      <c r="H383" s="35"/>
      <c r="J383" s="33"/>
      <c r="K383" s="33"/>
    </row>
    <row r="384" spans="8:11" x14ac:dyDescent="0.35">
      <c r="H384" s="35"/>
      <c r="J384" s="33"/>
      <c r="K384" s="33"/>
    </row>
    <row r="385" spans="8:11" x14ac:dyDescent="0.35">
      <c r="H385" s="35"/>
      <c r="J385" s="33"/>
      <c r="K385" s="33"/>
    </row>
    <row r="386" spans="8:11" x14ac:dyDescent="0.35">
      <c r="H386" s="35"/>
      <c r="J386" s="33"/>
      <c r="K386" s="33"/>
    </row>
    <row r="387" spans="8:11" x14ac:dyDescent="0.35">
      <c r="H387" s="35"/>
      <c r="J387" s="33"/>
      <c r="K387" s="33"/>
    </row>
    <row r="388" spans="8:11" x14ac:dyDescent="0.35">
      <c r="H388" s="35"/>
      <c r="J388" s="33"/>
      <c r="K388" s="33"/>
    </row>
    <row r="389" spans="8:11" x14ac:dyDescent="0.35">
      <c r="H389" s="35"/>
      <c r="J389" s="33"/>
      <c r="K389" s="33"/>
    </row>
    <row r="390" spans="8:11" x14ac:dyDescent="0.35">
      <c r="H390" s="35"/>
      <c r="J390" s="33"/>
      <c r="K390" s="33"/>
    </row>
    <row r="391" spans="8:11" x14ac:dyDescent="0.35">
      <c r="H391" s="35"/>
      <c r="J391" s="33"/>
      <c r="K391" s="33"/>
    </row>
    <row r="392" spans="8:11" x14ac:dyDescent="0.35">
      <c r="H392" s="35"/>
      <c r="J392" s="33"/>
      <c r="K392" s="33"/>
    </row>
    <row r="393" spans="8:11" x14ac:dyDescent="0.35">
      <c r="H393" s="35"/>
      <c r="J393" s="33"/>
      <c r="K393" s="33"/>
    </row>
    <row r="394" spans="8:11" x14ac:dyDescent="0.35">
      <c r="H394" s="35"/>
      <c r="J394" s="33"/>
      <c r="K394" s="33"/>
    </row>
    <row r="395" spans="8:11" x14ac:dyDescent="0.35">
      <c r="H395" s="35"/>
      <c r="J395" s="33"/>
      <c r="K395" s="33"/>
    </row>
    <row r="396" spans="8:11" x14ac:dyDescent="0.35">
      <c r="H396" s="35"/>
      <c r="J396" s="33"/>
      <c r="K396" s="33"/>
    </row>
    <row r="397" spans="8:11" x14ac:dyDescent="0.35">
      <c r="H397" s="35"/>
      <c r="J397" s="33"/>
      <c r="K397" s="33"/>
    </row>
    <row r="398" spans="8:11" x14ac:dyDescent="0.35">
      <c r="H398" s="35"/>
      <c r="J398" s="33"/>
      <c r="K398" s="33"/>
    </row>
    <row r="399" spans="8:11" x14ac:dyDescent="0.35">
      <c r="H399" s="35"/>
      <c r="J399" s="33"/>
      <c r="K399" s="33"/>
    </row>
    <row r="400" spans="8:11" x14ac:dyDescent="0.35">
      <c r="H400" s="35"/>
      <c r="J400" s="33"/>
      <c r="K400" s="33"/>
    </row>
    <row r="401" spans="8:11" x14ac:dyDescent="0.35">
      <c r="H401" s="35"/>
      <c r="J401" s="33"/>
      <c r="K401" s="33"/>
    </row>
    <row r="402" spans="8:11" x14ac:dyDescent="0.35">
      <c r="H402" s="35"/>
      <c r="J402" s="33"/>
      <c r="K402" s="33"/>
    </row>
    <row r="403" spans="8:11" x14ac:dyDescent="0.35">
      <c r="H403" s="35"/>
      <c r="J403" s="33"/>
      <c r="K403" s="33"/>
    </row>
    <row r="404" spans="8:11" x14ac:dyDescent="0.35">
      <c r="H404" s="35"/>
      <c r="J404" s="33"/>
      <c r="K404" s="33"/>
    </row>
    <row r="405" spans="8:11" x14ac:dyDescent="0.35">
      <c r="H405" s="35"/>
      <c r="J405" s="33"/>
      <c r="K405" s="33"/>
    </row>
    <row r="406" spans="8:11" x14ac:dyDescent="0.35">
      <c r="H406" s="35"/>
      <c r="J406" s="33"/>
      <c r="K406" s="33"/>
    </row>
    <row r="407" spans="8:11" x14ac:dyDescent="0.35">
      <c r="H407" s="35"/>
      <c r="J407" s="33"/>
      <c r="K407" s="33"/>
    </row>
    <row r="408" spans="8:11" x14ac:dyDescent="0.35">
      <c r="H408" s="35"/>
      <c r="J408" s="33"/>
      <c r="K408" s="33"/>
    </row>
    <row r="409" spans="8:11" x14ac:dyDescent="0.35">
      <c r="H409" s="35"/>
      <c r="J409" s="33"/>
      <c r="K409" s="33"/>
    </row>
    <row r="410" spans="8:11" x14ac:dyDescent="0.35">
      <c r="H410" s="35"/>
      <c r="J410" s="33"/>
      <c r="K410" s="33"/>
    </row>
    <row r="411" spans="8:11" x14ac:dyDescent="0.35">
      <c r="H411" s="35"/>
      <c r="J411" s="33"/>
      <c r="K411" s="33"/>
    </row>
    <row r="412" spans="8:11" x14ac:dyDescent="0.35">
      <c r="H412" s="35"/>
      <c r="J412" s="33"/>
      <c r="K412" s="33"/>
    </row>
    <row r="413" spans="8:11" x14ac:dyDescent="0.35">
      <c r="H413" s="35"/>
      <c r="J413" s="33"/>
      <c r="K413" s="33"/>
    </row>
    <row r="414" spans="8:11" x14ac:dyDescent="0.35">
      <c r="H414" s="35"/>
      <c r="J414" s="33"/>
      <c r="K414" s="33"/>
    </row>
    <row r="415" spans="8:11" x14ac:dyDescent="0.35">
      <c r="H415" s="35"/>
      <c r="J415" s="33"/>
      <c r="K415" s="33"/>
    </row>
    <row r="416" spans="8:11" x14ac:dyDescent="0.35">
      <c r="H416" s="35"/>
      <c r="J416" s="33"/>
      <c r="K416" s="33"/>
    </row>
    <row r="417" spans="8:11" x14ac:dyDescent="0.35">
      <c r="H417" s="35"/>
      <c r="J417" s="33"/>
      <c r="K417" s="33"/>
    </row>
    <row r="418" spans="8:11" x14ac:dyDescent="0.35">
      <c r="H418" s="35"/>
      <c r="J418" s="33"/>
      <c r="K418" s="33"/>
    </row>
    <row r="419" spans="8:11" x14ac:dyDescent="0.35">
      <c r="H419" s="35"/>
      <c r="J419" s="33"/>
      <c r="K419" s="33"/>
    </row>
    <row r="420" spans="8:11" x14ac:dyDescent="0.35">
      <c r="H420" s="35"/>
      <c r="J420" s="33"/>
      <c r="K420" s="33"/>
    </row>
    <row r="421" spans="8:11" x14ac:dyDescent="0.35">
      <c r="H421" s="35"/>
      <c r="J421" s="33"/>
      <c r="K421" s="33"/>
    </row>
    <row r="422" spans="8:11" x14ac:dyDescent="0.35">
      <c r="H422" s="35"/>
      <c r="J422" s="33"/>
      <c r="K422" s="33"/>
    </row>
    <row r="423" spans="8:11" x14ac:dyDescent="0.35">
      <c r="H423" s="35"/>
      <c r="J423" s="33"/>
      <c r="K423" s="33"/>
    </row>
    <row r="424" spans="8:11" x14ac:dyDescent="0.35">
      <c r="H424" s="35"/>
      <c r="J424" s="33"/>
      <c r="K424" s="33"/>
    </row>
    <row r="425" spans="8:11" x14ac:dyDescent="0.35">
      <c r="H425" s="35"/>
      <c r="J425" s="33"/>
      <c r="K425" s="33"/>
    </row>
    <row r="426" spans="8:11" x14ac:dyDescent="0.35">
      <c r="H426" s="35"/>
      <c r="J426" s="33"/>
      <c r="K426" s="33"/>
    </row>
    <row r="427" spans="8:11" x14ac:dyDescent="0.35">
      <c r="H427" s="35"/>
      <c r="J427" s="33"/>
      <c r="K427" s="33"/>
    </row>
    <row r="428" spans="8:11" x14ac:dyDescent="0.35">
      <c r="H428" s="35"/>
      <c r="J428" s="33"/>
      <c r="K428" s="33"/>
    </row>
    <row r="429" spans="8:11" x14ac:dyDescent="0.35">
      <c r="H429" s="35"/>
      <c r="J429" s="33"/>
      <c r="K429" s="33"/>
    </row>
    <row r="430" spans="8:11" x14ac:dyDescent="0.35">
      <c r="H430" s="35"/>
      <c r="J430" s="33"/>
      <c r="K430" s="33"/>
    </row>
    <row r="431" spans="8:11" x14ac:dyDescent="0.35">
      <c r="H431" s="35"/>
      <c r="J431" s="33"/>
      <c r="K431" s="33"/>
    </row>
    <row r="432" spans="8:11" x14ac:dyDescent="0.35">
      <c r="H432" s="35"/>
      <c r="J432" s="33"/>
      <c r="K432" s="33"/>
    </row>
    <row r="433" spans="8:11" x14ac:dyDescent="0.35">
      <c r="H433" s="35"/>
      <c r="J433" s="33"/>
      <c r="K433" s="33"/>
    </row>
    <row r="434" spans="8:11" x14ac:dyDescent="0.35">
      <c r="H434" s="35"/>
      <c r="J434" s="33"/>
      <c r="K434" s="33"/>
    </row>
    <row r="435" spans="8:11" x14ac:dyDescent="0.35">
      <c r="H435" s="35"/>
      <c r="J435" s="33"/>
      <c r="K435" s="33"/>
    </row>
    <row r="436" spans="8:11" x14ac:dyDescent="0.35">
      <c r="H436" s="35"/>
      <c r="J436" s="33"/>
      <c r="K436" s="33"/>
    </row>
    <row r="437" spans="8:11" x14ac:dyDescent="0.35">
      <c r="H437" s="35"/>
      <c r="J437" s="33"/>
      <c r="K437" s="33"/>
    </row>
    <row r="438" spans="8:11" x14ac:dyDescent="0.35">
      <c r="H438" s="35"/>
      <c r="J438" s="33"/>
      <c r="K438" s="33"/>
    </row>
    <row r="439" spans="8:11" x14ac:dyDescent="0.35">
      <c r="H439" s="35"/>
      <c r="J439" s="33"/>
      <c r="K439" s="33"/>
    </row>
    <row r="440" spans="8:11" x14ac:dyDescent="0.35">
      <c r="H440" s="35"/>
      <c r="J440" s="33"/>
      <c r="K440" s="33"/>
    </row>
    <row r="441" spans="8:11" x14ac:dyDescent="0.35">
      <c r="H441" s="35"/>
      <c r="J441" s="33"/>
      <c r="K441" s="33"/>
    </row>
    <row r="442" spans="8:11" x14ac:dyDescent="0.35">
      <c r="H442" s="35"/>
      <c r="J442" s="33"/>
      <c r="K442" s="33"/>
    </row>
    <row r="443" spans="8:11" x14ac:dyDescent="0.35">
      <c r="H443" s="35"/>
      <c r="J443" s="33"/>
      <c r="K443" s="33"/>
    </row>
    <row r="444" spans="8:11" x14ac:dyDescent="0.35">
      <c r="H444" s="35"/>
      <c r="J444" s="33"/>
      <c r="K444" s="33"/>
    </row>
    <row r="445" spans="8:11" x14ac:dyDescent="0.35">
      <c r="H445" s="35"/>
      <c r="J445" s="33"/>
      <c r="K445" s="33"/>
    </row>
    <row r="446" spans="8:11" x14ac:dyDescent="0.35">
      <c r="H446" s="35"/>
      <c r="J446" s="33"/>
      <c r="K446" s="33"/>
    </row>
    <row r="447" spans="8:11" x14ac:dyDescent="0.35">
      <c r="H447" s="35"/>
      <c r="J447" s="33"/>
      <c r="K447" s="33"/>
    </row>
    <row r="448" spans="8:11" x14ac:dyDescent="0.35">
      <c r="H448" s="35"/>
      <c r="J448" s="33"/>
      <c r="K448" s="33"/>
    </row>
    <row r="449" spans="8:11" x14ac:dyDescent="0.35">
      <c r="H449" s="35"/>
      <c r="J449" s="33"/>
      <c r="K449" s="33"/>
    </row>
    <row r="450" spans="8:11" x14ac:dyDescent="0.35">
      <c r="H450" s="35"/>
      <c r="J450" s="33"/>
      <c r="K450" s="33"/>
    </row>
    <row r="451" spans="8:11" x14ac:dyDescent="0.35">
      <c r="H451" s="35"/>
      <c r="J451" s="33"/>
      <c r="K451" s="33"/>
    </row>
    <row r="452" spans="8:11" x14ac:dyDescent="0.35">
      <c r="H452" s="35"/>
      <c r="J452" s="33"/>
      <c r="K452" s="33"/>
    </row>
    <row r="453" spans="8:11" x14ac:dyDescent="0.35">
      <c r="H453" s="35"/>
      <c r="J453" s="33"/>
      <c r="K453" s="33"/>
    </row>
    <row r="454" spans="8:11" x14ac:dyDescent="0.35">
      <c r="H454" s="35"/>
      <c r="J454" s="33"/>
      <c r="K454" s="33"/>
    </row>
    <row r="455" spans="8:11" x14ac:dyDescent="0.35">
      <c r="H455" s="35"/>
      <c r="J455" s="33"/>
      <c r="K455" s="33"/>
    </row>
    <row r="456" spans="8:11" x14ac:dyDescent="0.35">
      <c r="H456" s="35"/>
      <c r="J456" s="33"/>
      <c r="K456" s="33"/>
    </row>
    <row r="457" spans="8:11" x14ac:dyDescent="0.35">
      <c r="H457" s="35"/>
      <c r="J457" s="33"/>
      <c r="K457" s="33"/>
    </row>
    <row r="458" spans="8:11" x14ac:dyDescent="0.35">
      <c r="H458" s="35"/>
      <c r="J458" s="33"/>
      <c r="K458" s="33"/>
    </row>
    <row r="459" spans="8:11" x14ac:dyDescent="0.35">
      <c r="H459" s="35"/>
      <c r="J459" s="33"/>
      <c r="K459" s="33"/>
    </row>
    <row r="460" spans="8:11" x14ac:dyDescent="0.35">
      <c r="H460" s="35"/>
      <c r="J460" s="33"/>
      <c r="K460" s="33"/>
    </row>
    <row r="461" spans="8:11" x14ac:dyDescent="0.35">
      <c r="H461" s="35"/>
      <c r="J461" s="33"/>
      <c r="K461" s="33"/>
    </row>
    <row r="462" spans="8:11" x14ac:dyDescent="0.35">
      <c r="H462" s="35"/>
      <c r="J462" s="33"/>
      <c r="K462" s="33"/>
    </row>
    <row r="463" spans="8:11" x14ac:dyDescent="0.35">
      <c r="H463" s="35"/>
      <c r="J463" s="33"/>
      <c r="K463" s="33"/>
    </row>
    <row r="464" spans="8:11" x14ac:dyDescent="0.35">
      <c r="H464" s="35"/>
      <c r="J464" s="33"/>
      <c r="K464" s="33"/>
    </row>
    <row r="465" spans="8:11" x14ac:dyDescent="0.35">
      <c r="H465" s="35"/>
      <c r="J465" s="33"/>
      <c r="K465" s="33"/>
    </row>
    <row r="466" spans="8:11" x14ac:dyDescent="0.35">
      <c r="H466" s="35"/>
      <c r="J466" s="33"/>
      <c r="K466" s="33"/>
    </row>
    <row r="467" spans="8:11" x14ac:dyDescent="0.35">
      <c r="H467" s="35"/>
      <c r="J467" s="33"/>
      <c r="K467" s="33"/>
    </row>
    <row r="468" spans="8:11" x14ac:dyDescent="0.35">
      <c r="H468" s="35"/>
      <c r="J468" s="33"/>
      <c r="K468" s="33"/>
    </row>
    <row r="469" spans="8:11" x14ac:dyDescent="0.35">
      <c r="H469" s="35"/>
      <c r="J469" s="33"/>
      <c r="K469" s="33"/>
    </row>
    <row r="470" spans="8:11" x14ac:dyDescent="0.35">
      <c r="H470" s="35"/>
      <c r="J470" s="33"/>
      <c r="K470" s="33"/>
    </row>
    <row r="471" spans="8:11" x14ac:dyDescent="0.35">
      <c r="H471" s="35"/>
      <c r="J471" s="33"/>
      <c r="K471" s="33"/>
    </row>
    <row r="472" spans="8:11" x14ac:dyDescent="0.35">
      <c r="H472" s="35"/>
      <c r="J472" s="33"/>
      <c r="K472" s="33"/>
    </row>
    <row r="473" spans="8:11" x14ac:dyDescent="0.35">
      <c r="H473" s="35"/>
      <c r="J473" s="33"/>
      <c r="K473" s="33"/>
    </row>
    <row r="474" spans="8:11" x14ac:dyDescent="0.35">
      <c r="H474" s="35"/>
      <c r="J474" s="33"/>
      <c r="K474" s="33"/>
    </row>
    <row r="475" spans="8:11" x14ac:dyDescent="0.35">
      <c r="H475" s="35"/>
      <c r="J475" s="33"/>
      <c r="K475" s="33"/>
    </row>
    <row r="476" spans="8:11" x14ac:dyDescent="0.35">
      <c r="H476" s="35"/>
      <c r="J476" s="33"/>
      <c r="K476" s="33"/>
    </row>
    <row r="477" spans="8:11" x14ac:dyDescent="0.35">
      <c r="H477" s="35"/>
      <c r="J477" s="33"/>
      <c r="K477" s="33"/>
    </row>
    <row r="478" spans="8:11" x14ac:dyDescent="0.35">
      <c r="H478" s="35"/>
      <c r="J478" s="33"/>
      <c r="K478" s="33"/>
    </row>
    <row r="479" spans="8:11" x14ac:dyDescent="0.35">
      <c r="H479" s="35"/>
      <c r="J479" s="33"/>
      <c r="K479" s="33"/>
    </row>
    <row r="480" spans="8:11" x14ac:dyDescent="0.35">
      <c r="H480" s="35"/>
      <c r="J480" s="33"/>
      <c r="K480" s="33"/>
    </row>
    <row r="481" spans="8:11" x14ac:dyDescent="0.35">
      <c r="H481" s="35"/>
      <c r="J481" s="33"/>
      <c r="K481" s="33"/>
    </row>
    <row r="482" spans="8:11" x14ac:dyDescent="0.35">
      <c r="H482" s="35"/>
      <c r="J482" s="33"/>
      <c r="K482" s="33"/>
    </row>
    <row r="483" spans="8:11" x14ac:dyDescent="0.35">
      <c r="H483" s="35"/>
      <c r="J483" s="33"/>
      <c r="K483" s="33"/>
    </row>
    <row r="484" spans="8:11" x14ac:dyDescent="0.35">
      <c r="H484" s="35"/>
      <c r="J484" s="33"/>
      <c r="K484" s="33"/>
    </row>
    <row r="485" spans="8:11" x14ac:dyDescent="0.35">
      <c r="H485" s="35"/>
      <c r="J485" s="33"/>
      <c r="K485" s="33"/>
    </row>
    <row r="486" spans="8:11" x14ac:dyDescent="0.35">
      <c r="H486" s="35"/>
      <c r="J486" s="33"/>
      <c r="K486" s="33"/>
    </row>
    <row r="487" spans="8:11" x14ac:dyDescent="0.35">
      <c r="H487" s="35"/>
      <c r="J487" s="33"/>
      <c r="K487" s="33"/>
    </row>
    <row r="488" spans="8:11" x14ac:dyDescent="0.35">
      <c r="H488" s="35"/>
      <c r="J488" s="33"/>
      <c r="K488" s="33"/>
    </row>
    <row r="489" spans="8:11" x14ac:dyDescent="0.35">
      <c r="H489" s="35"/>
      <c r="J489" s="33"/>
      <c r="K489" s="33"/>
    </row>
    <row r="490" spans="8:11" x14ac:dyDescent="0.35">
      <c r="H490" s="35"/>
      <c r="J490" s="33"/>
      <c r="K490" s="33"/>
    </row>
    <row r="491" spans="8:11" x14ac:dyDescent="0.35">
      <c r="H491" s="35"/>
      <c r="J491" s="33"/>
      <c r="K491" s="33"/>
    </row>
    <row r="492" spans="8:11" x14ac:dyDescent="0.35">
      <c r="H492" s="35"/>
      <c r="J492" s="33"/>
      <c r="K492" s="33"/>
    </row>
    <row r="493" spans="8:11" x14ac:dyDescent="0.35">
      <c r="H493" s="35"/>
      <c r="J493" s="33"/>
      <c r="K493" s="33"/>
    </row>
    <row r="494" spans="8:11" x14ac:dyDescent="0.35">
      <c r="H494" s="35"/>
      <c r="J494" s="33"/>
      <c r="K494" s="33"/>
    </row>
    <row r="495" spans="8:11" x14ac:dyDescent="0.35">
      <c r="H495" s="35"/>
      <c r="J495" s="33"/>
      <c r="K495" s="33"/>
    </row>
    <row r="496" spans="8:11" x14ac:dyDescent="0.35">
      <c r="H496" s="35"/>
      <c r="J496" s="33"/>
      <c r="K496" s="33"/>
    </row>
    <row r="497" spans="8:11" x14ac:dyDescent="0.35">
      <c r="H497" s="35"/>
      <c r="J497" s="33"/>
      <c r="K497" s="33"/>
    </row>
    <row r="498" spans="8:11" x14ac:dyDescent="0.35">
      <c r="H498" s="35"/>
      <c r="J498" s="33"/>
      <c r="K498" s="33"/>
    </row>
    <row r="499" spans="8:11" x14ac:dyDescent="0.35">
      <c r="H499" s="35"/>
      <c r="J499" s="33"/>
      <c r="K499" s="33"/>
    </row>
    <row r="500" spans="8:11" x14ac:dyDescent="0.35">
      <c r="H500" s="35"/>
      <c r="J500" s="33"/>
      <c r="K500" s="33"/>
    </row>
    <row r="501" spans="8:11" x14ac:dyDescent="0.35">
      <c r="H501" s="35"/>
      <c r="J501" s="33"/>
      <c r="K501" s="33"/>
    </row>
    <row r="502" spans="8:11" x14ac:dyDescent="0.35">
      <c r="H502" s="35"/>
      <c r="J502" s="33"/>
      <c r="K502" s="33"/>
    </row>
    <row r="503" spans="8:11" x14ac:dyDescent="0.35">
      <c r="H503" s="35"/>
      <c r="J503" s="33"/>
      <c r="K503" s="33"/>
    </row>
    <row r="504" spans="8:11" x14ac:dyDescent="0.35">
      <c r="H504" s="35"/>
      <c r="J504" s="33"/>
      <c r="K504" s="33"/>
    </row>
    <row r="505" spans="8:11" x14ac:dyDescent="0.35">
      <c r="H505" s="35"/>
      <c r="J505" s="33"/>
      <c r="K505" s="33"/>
    </row>
    <row r="506" spans="8:11" x14ac:dyDescent="0.35">
      <c r="H506" s="35"/>
      <c r="J506" s="33"/>
      <c r="K506" s="33"/>
    </row>
    <row r="507" spans="8:11" x14ac:dyDescent="0.35">
      <c r="H507" s="35"/>
      <c r="J507" s="33"/>
      <c r="K507" s="33"/>
    </row>
    <row r="508" spans="8:11" x14ac:dyDescent="0.35">
      <c r="H508" s="35"/>
      <c r="J508" s="33"/>
      <c r="K508" s="33"/>
    </row>
    <row r="509" spans="8:11" x14ac:dyDescent="0.35">
      <c r="H509" s="35"/>
      <c r="J509" s="33"/>
      <c r="K509" s="33"/>
    </row>
    <row r="510" spans="8:11" x14ac:dyDescent="0.35">
      <c r="H510" s="35"/>
      <c r="J510" s="33"/>
      <c r="K510" s="33"/>
    </row>
    <row r="511" spans="8:11" x14ac:dyDescent="0.35">
      <c r="H511" s="35"/>
      <c r="J511" s="33"/>
      <c r="K511" s="33"/>
    </row>
    <row r="512" spans="8:11" x14ac:dyDescent="0.35">
      <c r="H512" s="35"/>
      <c r="J512" s="33"/>
      <c r="K512" s="33"/>
    </row>
    <row r="513" spans="8:11" x14ac:dyDescent="0.35">
      <c r="H513" s="35"/>
      <c r="J513" s="33"/>
      <c r="K513" s="33"/>
    </row>
    <row r="514" spans="8:11" x14ac:dyDescent="0.35">
      <c r="H514" s="35"/>
      <c r="J514" s="33"/>
      <c r="K514" s="33"/>
    </row>
    <row r="515" spans="8:11" x14ac:dyDescent="0.35">
      <c r="H515" s="35"/>
      <c r="J515" s="33"/>
      <c r="K515" s="33"/>
    </row>
    <row r="516" spans="8:11" x14ac:dyDescent="0.35">
      <c r="H516" s="35"/>
      <c r="J516" s="33"/>
      <c r="K516" s="33"/>
    </row>
    <row r="517" spans="8:11" x14ac:dyDescent="0.35">
      <c r="H517" s="35"/>
      <c r="J517" s="33"/>
      <c r="K517" s="33"/>
    </row>
    <row r="518" spans="8:11" x14ac:dyDescent="0.35">
      <c r="H518" s="35"/>
      <c r="J518" s="33"/>
      <c r="K518" s="33"/>
    </row>
    <row r="519" spans="8:11" x14ac:dyDescent="0.35">
      <c r="H519" s="35"/>
      <c r="J519" s="33"/>
      <c r="K519" s="33"/>
    </row>
    <row r="520" spans="8:11" x14ac:dyDescent="0.35">
      <c r="H520" s="35"/>
      <c r="J520" s="33"/>
      <c r="K520" s="33"/>
    </row>
    <row r="521" spans="8:11" x14ac:dyDescent="0.35">
      <c r="H521" s="35"/>
      <c r="J521" s="33"/>
      <c r="K521" s="33"/>
    </row>
    <row r="522" spans="8:11" x14ac:dyDescent="0.35">
      <c r="H522" s="35"/>
      <c r="J522" s="33"/>
      <c r="K522" s="33"/>
    </row>
    <row r="523" spans="8:11" x14ac:dyDescent="0.35">
      <c r="H523" s="35"/>
      <c r="J523" s="33"/>
      <c r="K523" s="33"/>
    </row>
    <row r="524" spans="8:11" x14ac:dyDescent="0.35">
      <c r="H524" s="35"/>
      <c r="J524" s="33"/>
      <c r="K524" s="33"/>
    </row>
    <row r="525" spans="8:11" x14ac:dyDescent="0.35">
      <c r="H525" s="35"/>
      <c r="J525" s="33"/>
      <c r="K525" s="33"/>
    </row>
    <row r="526" spans="8:11" x14ac:dyDescent="0.35">
      <c r="H526" s="35"/>
      <c r="J526" s="33"/>
      <c r="K526" s="33"/>
    </row>
    <row r="527" spans="8:11" x14ac:dyDescent="0.35">
      <c r="H527" s="35"/>
      <c r="J527" s="33"/>
      <c r="K527" s="33"/>
    </row>
    <row r="528" spans="8:11" x14ac:dyDescent="0.35">
      <c r="H528" s="35"/>
      <c r="J528" s="33"/>
      <c r="K528" s="33"/>
    </row>
    <row r="529" spans="8:11" x14ac:dyDescent="0.35">
      <c r="H529" s="35"/>
      <c r="J529" s="33"/>
      <c r="K529" s="33"/>
    </row>
    <row r="530" spans="8:11" x14ac:dyDescent="0.35">
      <c r="H530" s="35"/>
      <c r="J530" s="33"/>
      <c r="K530" s="33"/>
    </row>
    <row r="531" spans="8:11" x14ac:dyDescent="0.35">
      <c r="H531" s="35"/>
      <c r="J531" s="33"/>
      <c r="K531" s="33"/>
    </row>
    <row r="532" spans="8:11" x14ac:dyDescent="0.35">
      <c r="H532" s="35"/>
      <c r="J532" s="33"/>
      <c r="K532" s="33"/>
    </row>
    <row r="533" spans="8:11" x14ac:dyDescent="0.35">
      <c r="H533" s="35"/>
      <c r="J533" s="33"/>
      <c r="K533" s="33"/>
    </row>
    <row r="534" spans="8:11" x14ac:dyDescent="0.35">
      <c r="H534" s="35"/>
      <c r="J534" s="33"/>
      <c r="K534" s="33"/>
    </row>
    <row r="535" spans="8:11" x14ac:dyDescent="0.35">
      <c r="H535" s="35"/>
      <c r="J535" s="33"/>
      <c r="K535" s="33"/>
    </row>
    <row r="536" spans="8:11" x14ac:dyDescent="0.35">
      <c r="H536" s="35"/>
      <c r="J536" s="33"/>
      <c r="K536" s="33"/>
    </row>
    <row r="537" spans="8:11" x14ac:dyDescent="0.35">
      <c r="H537" s="35"/>
      <c r="J537" s="33"/>
      <c r="K537" s="33"/>
    </row>
    <row r="538" spans="8:11" x14ac:dyDescent="0.35">
      <c r="H538" s="35"/>
      <c r="J538" s="33"/>
      <c r="K538" s="33"/>
    </row>
    <row r="539" spans="8:11" x14ac:dyDescent="0.35">
      <c r="H539" s="35"/>
      <c r="J539" s="33"/>
      <c r="K539" s="33"/>
    </row>
    <row r="540" spans="8:11" x14ac:dyDescent="0.35">
      <c r="H540" s="35"/>
      <c r="J540" s="33"/>
      <c r="K540" s="33"/>
    </row>
    <row r="541" spans="8:11" x14ac:dyDescent="0.35">
      <c r="H541" s="35"/>
      <c r="J541" s="33"/>
      <c r="K541" s="33"/>
    </row>
    <row r="542" spans="8:11" x14ac:dyDescent="0.35">
      <c r="H542" s="35"/>
      <c r="J542" s="33"/>
      <c r="K542" s="33"/>
    </row>
    <row r="543" spans="8:11" x14ac:dyDescent="0.35">
      <c r="H543" s="35"/>
      <c r="J543" s="33"/>
      <c r="K543" s="33"/>
    </row>
    <row r="544" spans="8:11" x14ac:dyDescent="0.35">
      <c r="H544" s="35"/>
      <c r="J544" s="33"/>
      <c r="K544" s="33"/>
    </row>
    <row r="545" spans="8:11" x14ac:dyDescent="0.35">
      <c r="H545" s="35"/>
      <c r="J545" s="33"/>
      <c r="K545" s="33"/>
    </row>
    <row r="546" spans="8:11" x14ac:dyDescent="0.35">
      <c r="H546" s="35"/>
      <c r="J546" s="33"/>
      <c r="K546" s="33"/>
    </row>
    <row r="547" spans="8:11" x14ac:dyDescent="0.35">
      <c r="H547" s="35"/>
      <c r="J547" s="33"/>
      <c r="K547" s="33"/>
    </row>
    <row r="548" spans="8:11" x14ac:dyDescent="0.35">
      <c r="H548" s="35"/>
      <c r="J548" s="33"/>
      <c r="K548" s="33"/>
    </row>
    <row r="549" spans="8:11" x14ac:dyDescent="0.35">
      <c r="H549" s="35"/>
      <c r="J549" s="33"/>
      <c r="K549" s="33"/>
    </row>
    <row r="550" spans="8:11" x14ac:dyDescent="0.35">
      <c r="H550" s="35"/>
      <c r="J550" s="33"/>
      <c r="K550" s="33"/>
    </row>
    <row r="551" spans="8:11" x14ac:dyDescent="0.35">
      <c r="H551" s="35"/>
      <c r="J551" s="33"/>
      <c r="K551" s="33"/>
    </row>
    <row r="552" spans="8:11" x14ac:dyDescent="0.35">
      <c r="H552" s="35"/>
      <c r="J552" s="33"/>
      <c r="K552" s="33"/>
    </row>
    <row r="553" spans="8:11" x14ac:dyDescent="0.35">
      <c r="H553" s="35"/>
      <c r="J553" s="33"/>
      <c r="K553" s="33"/>
    </row>
    <row r="554" spans="8:11" x14ac:dyDescent="0.35">
      <c r="H554" s="35"/>
      <c r="J554" s="33"/>
      <c r="K554" s="33"/>
    </row>
    <row r="555" spans="8:11" x14ac:dyDescent="0.35">
      <c r="H555" s="35"/>
      <c r="J555" s="33"/>
      <c r="K555" s="33"/>
    </row>
    <row r="556" spans="8:11" x14ac:dyDescent="0.35">
      <c r="H556" s="35"/>
      <c r="J556" s="33"/>
      <c r="K556" s="33"/>
    </row>
    <row r="557" spans="8:11" x14ac:dyDescent="0.35">
      <c r="H557" s="35"/>
      <c r="J557" s="33"/>
      <c r="K557" s="33"/>
    </row>
    <row r="558" spans="8:11" x14ac:dyDescent="0.35">
      <c r="H558" s="35"/>
      <c r="J558" s="33"/>
      <c r="K558" s="33"/>
    </row>
    <row r="559" spans="8:11" x14ac:dyDescent="0.35">
      <c r="H559" s="35"/>
      <c r="J559" s="33"/>
      <c r="K559" s="33"/>
    </row>
    <row r="560" spans="8:11" x14ac:dyDescent="0.35">
      <c r="H560" s="35"/>
      <c r="J560" s="33"/>
      <c r="K560" s="33"/>
    </row>
    <row r="561" spans="8:11" x14ac:dyDescent="0.35">
      <c r="H561" s="35"/>
      <c r="J561" s="33"/>
      <c r="K561" s="33"/>
    </row>
    <row r="562" spans="8:11" x14ac:dyDescent="0.35">
      <c r="H562" s="35"/>
      <c r="J562" s="33"/>
      <c r="K562" s="33"/>
    </row>
    <row r="563" spans="8:11" x14ac:dyDescent="0.35">
      <c r="H563" s="35"/>
      <c r="J563" s="33"/>
      <c r="K563" s="33"/>
    </row>
    <row r="564" spans="8:11" x14ac:dyDescent="0.35">
      <c r="H564" s="35"/>
      <c r="J564" s="33"/>
      <c r="K564" s="33"/>
    </row>
    <row r="565" spans="8:11" x14ac:dyDescent="0.35">
      <c r="H565" s="35"/>
      <c r="J565" s="33"/>
      <c r="K565" s="33"/>
    </row>
    <row r="566" spans="8:11" x14ac:dyDescent="0.35">
      <c r="H566" s="35"/>
      <c r="J566" s="33"/>
      <c r="K566" s="33"/>
    </row>
    <row r="567" spans="8:11" x14ac:dyDescent="0.35">
      <c r="H567" s="35"/>
      <c r="J567" s="33"/>
      <c r="K567" s="33"/>
    </row>
    <row r="568" spans="8:11" x14ac:dyDescent="0.35">
      <c r="H568" s="35"/>
      <c r="J568" s="33"/>
      <c r="K568" s="33"/>
    </row>
    <row r="569" spans="8:11" x14ac:dyDescent="0.35">
      <c r="H569" s="35"/>
      <c r="J569" s="33"/>
      <c r="K569" s="33"/>
    </row>
    <row r="570" spans="8:11" x14ac:dyDescent="0.35">
      <c r="H570" s="35"/>
      <c r="J570" s="33"/>
      <c r="K570" s="33"/>
    </row>
    <row r="571" spans="8:11" x14ac:dyDescent="0.35">
      <c r="H571" s="35"/>
      <c r="J571" s="33"/>
      <c r="K571" s="33"/>
    </row>
    <row r="572" spans="8:11" x14ac:dyDescent="0.35">
      <c r="H572" s="35"/>
      <c r="J572" s="33"/>
      <c r="K572" s="33"/>
    </row>
    <row r="573" spans="8:11" x14ac:dyDescent="0.35">
      <c r="H573" s="35"/>
      <c r="J573" s="33"/>
      <c r="K573" s="33"/>
    </row>
    <row r="574" spans="8:11" x14ac:dyDescent="0.35">
      <c r="H574" s="35"/>
      <c r="J574" s="33"/>
      <c r="K574" s="33"/>
    </row>
    <row r="575" spans="8:11" x14ac:dyDescent="0.35">
      <c r="H575" s="35"/>
      <c r="J575" s="33"/>
      <c r="K575" s="33"/>
    </row>
    <row r="576" spans="8:11" x14ac:dyDescent="0.35">
      <c r="H576" s="35"/>
      <c r="J576" s="33"/>
      <c r="K576" s="33"/>
    </row>
    <row r="577" spans="8:11" x14ac:dyDescent="0.35">
      <c r="H577" s="35"/>
      <c r="J577" s="33"/>
      <c r="K577" s="33"/>
    </row>
    <row r="578" spans="8:11" x14ac:dyDescent="0.35">
      <c r="H578" s="35"/>
      <c r="J578" s="33"/>
      <c r="K578" s="33"/>
    </row>
    <row r="579" spans="8:11" x14ac:dyDescent="0.35">
      <c r="H579" s="35"/>
      <c r="J579" s="33"/>
      <c r="K579" s="33"/>
    </row>
    <row r="580" spans="8:11" x14ac:dyDescent="0.35">
      <c r="H580" s="35"/>
      <c r="J580" s="33"/>
      <c r="K580" s="33"/>
    </row>
    <row r="581" spans="8:11" x14ac:dyDescent="0.35">
      <c r="H581" s="35"/>
      <c r="J581" s="33"/>
      <c r="K581" s="33"/>
    </row>
    <row r="582" spans="8:11" x14ac:dyDescent="0.35">
      <c r="H582" s="35"/>
      <c r="J582" s="33"/>
      <c r="K582" s="33"/>
    </row>
    <row r="583" spans="8:11" x14ac:dyDescent="0.35">
      <c r="H583" s="35"/>
      <c r="J583" s="33"/>
      <c r="K583" s="33"/>
    </row>
    <row r="584" spans="8:11" x14ac:dyDescent="0.35">
      <c r="H584" s="35"/>
      <c r="J584" s="33"/>
      <c r="K584" s="33"/>
    </row>
    <row r="585" spans="8:11" x14ac:dyDescent="0.35">
      <c r="H585" s="35"/>
      <c r="J585" s="33"/>
      <c r="K585" s="33"/>
    </row>
    <row r="586" spans="8:11" x14ac:dyDescent="0.35">
      <c r="H586" s="35"/>
      <c r="J586" s="33"/>
      <c r="K586" s="33"/>
    </row>
    <row r="587" spans="8:11" x14ac:dyDescent="0.35">
      <c r="H587" s="35"/>
      <c r="J587" s="33"/>
      <c r="K587" s="33"/>
    </row>
    <row r="588" spans="8:11" x14ac:dyDescent="0.35">
      <c r="H588" s="35"/>
      <c r="J588" s="33"/>
      <c r="K588" s="33"/>
    </row>
    <row r="589" spans="8:11" x14ac:dyDescent="0.35">
      <c r="H589" s="35"/>
      <c r="J589" s="33"/>
      <c r="K589" s="33"/>
    </row>
    <row r="590" spans="8:11" x14ac:dyDescent="0.35">
      <c r="H590" s="35"/>
      <c r="J590" s="33"/>
      <c r="K590" s="33"/>
    </row>
    <row r="591" spans="8:11" x14ac:dyDescent="0.35">
      <c r="H591" s="35"/>
      <c r="J591" s="33"/>
      <c r="K591" s="33"/>
    </row>
    <row r="592" spans="8:11" x14ac:dyDescent="0.35">
      <c r="H592" s="35"/>
      <c r="J592" s="33"/>
      <c r="K592" s="33"/>
    </row>
    <row r="593" spans="8:11" x14ac:dyDescent="0.35">
      <c r="H593" s="35"/>
      <c r="J593" s="33"/>
      <c r="K593" s="33"/>
    </row>
    <row r="594" spans="8:11" x14ac:dyDescent="0.35">
      <c r="H594" s="35"/>
      <c r="J594" s="33"/>
      <c r="K594" s="33"/>
    </row>
    <row r="595" spans="8:11" x14ac:dyDescent="0.35">
      <c r="H595" s="35"/>
      <c r="J595" s="33"/>
      <c r="K595" s="33"/>
    </row>
    <row r="596" spans="8:11" x14ac:dyDescent="0.35">
      <c r="H596" s="35"/>
      <c r="J596" s="33"/>
      <c r="K596" s="33"/>
    </row>
    <row r="597" spans="8:11" x14ac:dyDescent="0.35">
      <c r="H597" s="35"/>
      <c r="J597" s="33"/>
      <c r="K597" s="33"/>
    </row>
    <row r="598" spans="8:11" x14ac:dyDescent="0.35">
      <c r="H598" s="35"/>
      <c r="J598" s="33"/>
      <c r="K598" s="33"/>
    </row>
    <row r="599" spans="8:11" x14ac:dyDescent="0.35">
      <c r="H599" s="35"/>
      <c r="J599" s="33"/>
      <c r="K599" s="33"/>
    </row>
    <row r="600" spans="8:11" x14ac:dyDescent="0.35">
      <c r="H600" s="35"/>
      <c r="J600" s="33"/>
      <c r="K600" s="33"/>
    </row>
    <row r="601" spans="8:11" x14ac:dyDescent="0.35">
      <c r="H601" s="35"/>
      <c r="J601" s="33"/>
      <c r="K601" s="33"/>
    </row>
    <row r="602" spans="8:11" x14ac:dyDescent="0.35">
      <c r="H602" s="35"/>
      <c r="J602" s="33"/>
      <c r="K602" s="33"/>
    </row>
    <row r="603" spans="8:11" x14ac:dyDescent="0.35">
      <c r="H603" s="35"/>
      <c r="J603" s="33"/>
      <c r="K603" s="33"/>
    </row>
    <row r="604" spans="8:11" x14ac:dyDescent="0.35">
      <c r="H604" s="35"/>
      <c r="J604" s="33"/>
      <c r="K604" s="33"/>
    </row>
    <row r="605" spans="8:11" x14ac:dyDescent="0.35">
      <c r="H605" s="35"/>
      <c r="J605" s="33"/>
      <c r="K605" s="33"/>
    </row>
    <row r="606" spans="8:11" x14ac:dyDescent="0.35">
      <c r="H606" s="35"/>
      <c r="J606" s="33"/>
      <c r="K606" s="33"/>
    </row>
    <row r="607" spans="8:11" x14ac:dyDescent="0.35">
      <c r="H607" s="35"/>
      <c r="J607" s="33"/>
      <c r="K607" s="33"/>
    </row>
    <row r="608" spans="8:11" x14ac:dyDescent="0.35">
      <c r="H608" s="35"/>
      <c r="J608" s="33"/>
      <c r="K608" s="33"/>
    </row>
    <row r="609" spans="8:11" x14ac:dyDescent="0.35">
      <c r="H609" s="35"/>
      <c r="J609" s="33"/>
      <c r="K609" s="33"/>
    </row>
    <row r="610" spans="8:11" x14ac:dyDescent="0.35">
      <c r="H610" s="35"/>
      <c r="J610" s="33"/>
      <c r="K610" s="33"/>
    </row>
    <row r="611" spans="8:11" x14ac:dyDescent="0.35">
      <c r="H611" s="35"/>
      <c r="J611" s="33"/>
      <c r="K611" s="33"/>
    </row>
    <row r="612" spans="8:11" x14ac:dyDescent="0.35">
      <c r="H612" s="35"/>
      <c r="J612" s="33"/>
      <c r="K612" s="33"/>
    </row>
    <row r="613" spans="8:11" x14ac:dyDescent="0.35">
      <c r="H613" s="35"/>
      <c r="J613" s="33"/>
      <c r="K613" s="33"/>
    </row>
    <row r="614" spans="8:11" x14ac:dyDescent="0.35">
      <c r="H614" s="35"/>
      <c r="J614" s="33"/>
      <c r="K614" s="33"/>
    </row>
    <row r="615" spans="8:11" x14ac:dyDescent="0.35">
      <c r="H615" s="35"/>
      <c r="J615" s="33"/>
      <c r="K615" s="33"/>
    </row>
    <row r="616" spans="8:11" x14ac:dyDescent="0.35">
      <c r="H616" s="35"/>
      <c r="J616" s="33"/>
      <c r="K616" s="33"/>
    </row>
    <row r="617" spans="8:11" x14ac:dyDescent="0.35">
      <c r="H617" s="35"/>
      <c r="J617" s="33"/>
      <c r="K617" s="33"/>
    </row>
    <row r="618" spans="8:11" x14ac:dyDescent="0.35">
      <c r="H618" s="35"/>
      <c r="J618" s="33"/>
      <c r="K618" s="33"/>
    </row>
    <row r="619" spans="8:11" x14ac:dyDescent="0.35">
      <c r="H619" s="35"/>
      <c r="J619" s="33"/>
      <c r="K619" s="33"/>
    </row>
    <row r="620" spans="8:11" x14ac:dyDescent="0.35">
      <c r="H620" s="35"/>
      <c r="J620" s="33"/>
      <c r="K620" s="33"/>
    </row>
    <row r="621" spans="8:11" x14ac:dyDescent="0.35">
      <c r="H621" s="35"/>
      <c r="J621" s="33"/>
      <c r="K621" s="33"/>
    </row>
    <row r="622" spans="8:11" x14ac:dyDescent="0.35">
      <c r="H622" s="35"/>
      <c r="J622" s="33"/>
      <c r="K622" s="33"/>
    </row>
    <row r="623" spans="8:11" x14ac:dyDescent="0.35">
      <c r="H623" s="35"/>
      <c r="J623" s="33"/>
      <c r="K623" s="33"/>
    </row>
    <row r="624" spans="8:11" x14ac:dyDescent="0.35">
      <c r="H624" s="35"/>
      <c r="J624" s="33"/>
      <c r="K624" s="33"/>
    </row>
    <row r="625" spans="8:11" x14ac:dyDescent="0.35">
      <c r="H625" s="35"/>
      <c r="J625" s="33"/>
      <c r="K625" s="33"/>
    </row>
    <row r="626" spans="8:11" x14ac:dyDescent="0.35">
      <c r="H626" s="35"/>
      <c r="J626" s="33"/>
      <c r="K626" s="33"/>
    </row>
    <row r="627" spans="8:11" x14ac:dyDescent="0.35">
      <c r="H627" s="35"/>
      <c r="J627" s="33"/>
      <c r="K627" s="33"/>
    </row>
    <row r="628" spans="8:11" x14ac:dyDescent="0.35">
      <c r="H628" s="35"/>
      <c r="J628" s="33"/>
      <c r="K628" s="33"/>
    </row>
    <row r="629" spans="8:11" x14ac:dyDescent="0.35">
      <c r="H629" s="35"/>
      <c r="J629" s="33"/>
      <c r="K629" s="33"/>
    </row>
    <row r="630" spans="8:11" x14ac:dyDescent="0.35">
      <c r="H630" s="35"/>
      <c r="J630" s="33"/>
      <c r="K630" s="33"/>
    </row>
    <row r="631" spans="8:11" x14ac:dyDescent="0.35">
      <c r="H631" s="35"/>
      <c r="J631" s="33"/>
      <c r="K631" s="33"/>
    </row>
    <row r="632" spans="8:11" x14ac:dyDescent="0.35">
      <c r="H632" s="35"/>
      <c r="J632" s="33"/>
      <c r="K632" s="33"/>
    </row>
    <row r="633" spans="8:11" x14ac:dyDescent="0.35">
      <c r="H633" s="35"/>
      <c r="J633" s="33"/>
      <c r="K633" s="33"/>
    </row>
    <row r="634" spans="8:11" x14ac:dyDescent="0.35">
      <c r="H634" s="35"/>
      <c r="J634" s="33"/>
      <c r="K634" s="33"/>
    </row>
    <row r="635" spans="8:11" x14ac:dyDescent="0.35">
      <c r="H635" s="35"/>
      <c r="J635" s="33"/>
      <c r="K635" s="33"/>
    </row>
    <row r="636" spans="8:11" x14ac:dyDescent="0.35">
      <c r="H636" s="35"/>
      <c r="J636" s="33"/>
      <c r="K636" s="33"/>
    </row>
    <row r="637" spans="8:11" x14ac:dyDescent="0.35">
      <c r="H637" s="35"/>
      <c r="J637" s="33"/>
      <c r="K637" s="33"/>
    </row>
    <row r="638" spans="8:11" x14ac:dyDescent="0.35">
      <c r="H638" s="35"/>
      <c r="J638" s="33"/>
      <c r="K638" s="33"/>
    </row>
    <row r="639" spans="8:11" x14ac:dyDescent="0.35">
      <c r="H639" s="35"/>
      <c r="J639" s="33"/>
      <c r="K639" s="33"/>
    </row>
    <row r="640" spans="8:11" x14ac:dyDescent="0.35">
      <c r="H640" s="35"/>
      <c r="J640" s="33"/>
      <c r="K640" s="33"/>
    </row>
    <row r="641" spans="8:11" x14ac:dyDescent="0.35">
      <c r="H641" s="35"/>
      <c r="J641" s="33"/>
      <c r="K641" s="33"/>
    </row>
    <row r="642" spans="8:11" x14ac:dyDescent="0.35">
      <c r="H642" s="35"/>
      <c r="J642" s="33"/>
      <c r="K642" s="33"/>
    </row>
    <row r="643" spans="8:11" x14ac:dyDescent="0.35">
      <c r="H643" s="35"/>
      <c r="J643" s="33"/>
      <c r="K643" s="33"/>
    </row>
    <row r="644" spans="8:11" x14ac:dyDescent="0.35">
      <c r="H644" s="35"/>
      <c r="J644" s="33"/>
      <c r="K644" s="33"/>
    </row>
    <row r="645" spans="8:11" x14ac:dyDescent="0.35">
      <c r="H645" s="35"/>
      <c r="J645" s="33"/>
      <c r="K645" s="33"/>
    </row>
    <row r="646" spans="8:11" x14ac:dyDescent="0.35">
      <c r="H646" s="35"/>
      <c r="J646" s="33"/>
      <c r="K646" s="33"/>
    </row>
    <row r="647" spans="8:11" x14ac:dyDescent="0.35">
      <c r="H647" s="35"/>
      <c r="J647" s="33"/>
      <c r="K647" s="33"/>
    </row>
    <row r="648" spans="8:11" x14ac:dyDescent="0.35">
      <c r="H648" s="35"/>
      <c r="J648" s="33"/>
      <c r="K648" s="33"/>
    </row>
    <row r="649" spans="8:11" x14ac:dyDescent="0.35">
      <c r="H649" s="35"/>
      <c r="J649" s="33"/>
      <c r="K649" s="33"/>
    </row>
    <row r="650" spans="8:11" x14ac:dyDescent="0.35">
      <c r="H650" s="35"/>
      <c r="J650" s="33"/>
      <c r="K650" s="33"/>
    </row>
    <row r="651" spans="8:11" x14ac:dyDescent="0.35">
      <c r="H651" s="35"/>
      <c r="J651" s="33"/>
      <c r="K651" s="33"/>
    </row>
    <row r="652" spans="8:11" x14ac:dyDescent="0.35">
      <c r="H652" s="35"/>
      <c r="J652" s="33"/>
      <c r="K652" s="33"/>
    </row>
    <row r="653" spans="8:11" x14ac:dyDescent="0.35">
      <c r="H653" s="35"/>
      <c r="J653" s="33"/>
      <c r="K653" s="33"/>
    </row>
    <row r="654" spans="8:11" x14ac:dyDescent="0.35">
      <c r="H654" s="35"/>
      <c r="J654" s="33"/>
      <c r="K654" s="33"/>
    </row>
    <row r="655" spans="8:11" x14ac:dyDescent="0.35">
      <c r="H655" s="35"/>
      <c r="J655" s="33"/>
      <c r="K655" s="33"/>
    </row>
    <row r="656" spans="8:11" x14ac:dyDescent="0.35">
      <c r="H656" s="35"/>
      <c r="J656" s="33"/>
      <c r="K656" s="33"/>
    </row>
    <row r="657" spans="8:11" x14ac:dyDescent="0.35">
      <c r="H657" s="35"/>
      <c r="J657" s="33"/>
      <c r="K657" s="33"/>
    </row>
    <row r="658" spans="8:11" x14ac:dyDescent="0.35">
      <c r="H658" s="35"/>
      <c r="J658" s="33"/>
      <c r="K658" s="33"/>
    </row>
    <row r="659" spans="8:11" x14ac:dyDescent="0.35">
      <c r="H659" s="35"/>
      <c r="J659" s="33"/>
      <c r="K659" s="33"/>
    </row>
    <row r="660" spans="8:11" x14ac:dyDescent="0.35">
      <c r="H660" s="35"/>
      <c r="J660" s="33"/>
      <c r="K660" s="33"/>
    </row>
    <row r="661" spans="8:11" x14ac:dyDescent="0.35">
      <c r="H661" s="35"/>
      <c r="J661" s="33"/>
      <c r="K661" s="33"/>
    </row>
    <row r="662" spans="8:11" x14ac:dyDescent="0.35">
      <c r="H662" s="35"/>
      <c r="J662" s="33"/>
      <c r="K662" s="33"/>
    </row>
    <row r="663" spans="8:11" x14ac:dyDescent="0.35">
      <c r="H663" s="35"/>
      <c r="J663" s="33"/>
      <c r="K663" s="33"/>
    </row>
    <row r="664" spans="8:11" x14ac:dyDescent="0.35">
      <c r="H664" s="35"/>
      <c r="J664" s="33"/>
      <c r="K664" s="33"/>
    </row>
    <row r="665" spans="8:11" x14ac:dyDescent="0.35">
      <c r="H665" s="35"/>
      <c r="J665" s="33"/>
      <c r="K665" s="33"/>
    </row>
    <row r="666" spans="8:11" x14ac:dyDescent="0.35">
      <c r="H666" s="35"/>
      <c r="J666" s="33"/>
      <c r="K666" s="33"/>
    </row>
    <row r="667" spans="8:11" x14ac:dyDescent="0.35">
      <c r="H667" s="35"/>
      <c r="J667" s="33"/>
      <c r="K667" s="33"/>
    </row>
    <row r="668" spans="8:11" x14ac:dyDescent="0.35">
      <c r="H668" s="35"/>
      <c r="J668" s="33"/>
      <c r="K668" s="33"/>
    </row>
    <row r="669" spans="8:11" x14ac:dyDescent="0.35">
      <c r="H669" s="35"/>
      <c r="J669" s="33"/>
      <c r="K669" s="33"/>
    </row>
    <row r="670" spans="8:11" x14ac:dyDescent="0.35">
      <c r="H670" s="35"/>
      <c r="J670" s="33"/>
      <c r="K670" s="33"/>
    </row>
    <row r="671" spans="8:11" x14ac:dyDescent="0.35">
      <c r="H671" s="35"/>
      <c r="J671" s="33"/>
      <c r="K671" s="33"/>
    </row>
    <row r="672" spans="8:11" x14ac:dyDescent="0.35">
      <c r="H672" s="35"/>
      <c r="J672" s="33"/>
      <c r="K672" s="33"/>
    </row>
    <row r="673" spans="8:11" x14ac:dyDescent="0.35">
      <c r="H673" s="35"/>
      <c r="J673" s="33"/>
      <c r="K673" s="33"/>
    </row>
    <row r="674" spans="8:11" x14ac:dyDescent="0.35">
      <c r="H674" s="35"/>
      <c r="J674" s="33"/>
      <c r="K674" s="33"/>
    </row>
    <row r="675" spans="8:11" x14ac:dyDescent="0.35">
      <c r="H675" s="35"/>
      <c r="J675" s="33"/>
      <c r="K675" s="33"/>
    </row>
    <row r="676" spans="8:11" x14ac:dyDescent="0.35">
      <c r="H676" s="35"/>
      <c r="J676" s="33"/>
      <c r="K676" s="33"/>
    </row>
    <row r="677" spans="8:11" x14ac:dyDescent="0.35">
      <c r="H677" s="35"/>
      <c r="J677" s="33"/>
      <c r="K677" s="33"/>
    </row>
    <row r="678" spans="8:11" x14ac:dyDescent="0.35">
      <c r="H678" s="35"/>
      <c r="J678" s="33"/>
      <c r="K678" s="33"/>
    </row>
    <row r="679" spans="8:11" x14ac:dyDescent="0.35">
      <c r="H679" s="35"/>
      <c r="J679" s="33"/>
      <c r="K679" s="33"/>
    </row>
    <row r="680" spans="8:11" x14ac:dyDescent="0.35">
      <c r="H680" s="35"/>
      <c r="J680" s="33"/>
      <c r="K680" s="33"/>
    </row>
    <row r="681" spans="8:11" x14ac:dyDescent="0.35">
      <c r="H681" s="35"/>
      <c r="J681" s="33"/>
      <c r="K681" s="33"/>
    </row>
    <row r="682" spans="8:11" x14ac:dyDescent="0.35">
      <c r="H682" s="35"/>
      <c r="J682" s="33"/>
      <c r="K682" s="33"/>
    </row>
    <row r="683" spans="8:11" x14ac:dyDescent="0.35">
      <c r="H683" s="35"/>
      <c r="J683" s="33"/>
      <c r="K683" s="33"/>
    </row>
    <row r="684" spans="8:11" x14ac:dyDescent="0.35">
      <c r="H684" s="35"/>
      <c r="J684" s="33"/>
      <c r="K684" s="33"/>
    </row>
    <row r="685" spans="8:11" x14ac:dyDescent="0.35">
      <c r="H685" s="35"/>
      <c r="J685" s="33"/>
      <c r="K685" s="33"/>
    </row>
    <row r="686" spans="8:11" x14ac:dyDescent="0.35">
      <c r="H686" s="35"/>
      <c r="J686" s="33"/>
      <c r="K686" s="33"/>
    </row>
    <row r="687" spans="8:11" x14ac:dyDescent="0.35">
      <c r="H687" s="35"/>
      <c r="J687" s="33"/>
      <c r="K687" s="33"/>
    </row>
    <row r="688" spans="8:11" x14ac:dyDescent="0.35">
      <c r="H688" s="35"/>
      <c r="J688" s="33"/>
      <c r="K688" s="33"/>
    </row>
    <row r="689" spans="8:11" x14ac:dyDescent="0.35">
      <c r="H689" s="35"/>
      <c r="J689" s="33"/>
      <c r="K689" s="33"/>
    </row>
    <row r="690" spans="8:11" x14ac:dyDescent="0.35">
      <c r="H690" s="35"/>
      <c r="J690" s="33"/>
      <c r="K690" s="33"/>
    </row>
    <row r="691" spans="8:11" x14ac:dyDescent="0.35">
      <c r="H691" s="35"/>
      <c r="J691" s="33"/>
      <c r="K691" s="33"/>
    </row>
    <row r="692" spans="8:11" x14ac:dyDescent="0.35">
      <c r="H692" s="35"/>
      <c r="J692" s="33"/>
      <c r="K692" s="33"/>
    </row>
    <row r="693" spans="8:11" x14ac:dyDescent="0.35">
      <c r="H693" s="35"/>
      <c r="J693" s="33"/>
      <c r="K693" s="33"/>
    </row>
    <row r="694" spans="8:11" x14ac:dyDescent="0.35">
      <c r="H694" s="35"/>
      <c r="J694" s="33"/>
      <c r="K694" s="33"/>
    </row>
    <row r="695" spans="8:11" x14ac:dyDescent="0.35">
      <c r="H695" s="35"/>
      <c r="J695" s="33"/>
      <c r="K695" s="33"/>
    </row>
    <row r="696" spans="8:11" x14ac:dyDescent="0.35">
      <c r="H696" s="35"/>
      <c r="J696" s="33"/>
      <c r="K696" s="33"/>
    </row>
    <row r="697" spans="8:11" x14ac:dyDescent="0.35">
      <c r="H697" s="35"/>
      <c r="J697" s="33"/>
      <c r="K697" s="33"/>
    </row>
    <row r="698" spans="8:11" x14ac:dyDescent="0.35">
      <c r="H698" s="35"/>
      <c r="J698" s="33"/>
      <c r="K698" s="33"/>
    </row>
    <row r="699" spans="8:11" x14ac:dyDescent="0.35">
      <c r="H699" s="35"/>
      <c r="J699" s="33"/>
      <c r="K699" s="33"/>
    </row>
    <row r="700" spans="8:11" x14ac:dyDescent="0.35">
      <c r="H700" s="35"/>
      <c r="J700" s="33"/>
      <c r="K700" s="33"/>
    </row>
    <row r="701" spans="8:11" x14ac:dyDescent="0.35">
      <c r="H701" s="35"/>
      <c r="J701" s="33"/>
      <c r="K701" s="33"/>
    </row>
    <row r="702" spans="8:11" x14ac:dyDescent="0.35">
      <c r="H702" s="35"/>
      <c r="J702" s="33"/>
      <c r="K702" s="33"/>
    </row>
    <row r="703" spans="8:11" x14ac:dyDescent="0.35">
      <c r="H703" s="35"/>
      <c r="J703" s="33"/>
      <c r="K703" s="33"/>
    </row>
    <row r="704" spans="8:11" x14ac:dyDescent="0.35">
      <c r="H704" s="35"/>
      <c r="J704" s="33"/>
      <c r="K704" s="33"/>
    </row>
    <row r="705" spans="8:11" x14ac:dyDescent="0.35">
      <c r="H705" s="35"/>
      <c r="J705" s="33"/>
      <c r="K705" s="33"/>
    </row>
    <row r="706" spans="8:11" x14ac:dyDescent="0.35">
      <c r="H706" s="35"/>
      <c r="J706" s="33"/>
      <c r="K706" s="33"/>
    </row>
    <row r="707" spans="8:11" x14ac:dyDescent="0.35">
      <c r="H707" s="35"/>
      <c r="J707" s="33"/>
      <c r="K707" s="33"/>
    </row>
    <row r="708" spans="8:11" x14ac:dyDescent="0.35">
      <c r="H708" s="35"/>
      <c r="J708" s="33"/>
      <c r="K708" s="33"/>
    </row>
    <row r="709" spans="8:11" x14ac:dyDescent="0.35">
      <c r="H709" s="35"/>
      <c r="J709" s="33"/>
      <c r="K709" s="33"/>
    </row>
    <row r="710" spans="8:11" x14ac:dyDescent="0.35">
      <c r="H710" s="35"/>
      <c r="J710" s="33"/>
      <c r="K710" s="33"/>
    </row>
    <row r="711" spans="8:11" x14ac:dyDescent="0.35">
      <c r="H711" s="35"/>
      <c r="J711" s="33"/>
      <c r="K711" s="33"/>
    </row>
    <row r="712" spans="8:11" x14ac:dyDescent="0.35">
      <c r="H712" s="35"/>
      <c r="J712" s="33"/>
      <c r="K712" s="33"/>
    </row>
    <row r="713" spans="8:11" x14ac:dyDescent="0.35">
      <c r="H713" s="35"/>
      <c r="J713" s="33"/>
      <c r="K713" s="33"/>
    </row>
    <row r="714" spans="8:11" x14ac:dyDescent="0.35">
      <c r="H714" s="35"/>
      <c r="J714" s="33"/>
      <c r="K714" s="33"/>
    </row>
    <row r="715" spans="8:11" x14ac:dyDescent="0.35">
      <c r="H715" s="35"/>
      <c r="J715" s="33"/>
      <c r="K715" s="33"/>
    </row>
    <row r="716" spans="8:11" x14ac:dyDescent="0.35">
      <c r="H716" s="35"/>
      <c r="J716" s="33"/>
      <c r="K716" s="33"/>
    </row>
    <row r="717" spans="8:11" x14ac:dyDescent="0.35">
      <c r="H717" s="35"/>
      <c r="J717" s="33"/>
      <c r="K717" s="33"/>
    </row>
    <row r="718" spans="8:11" x14ac:dyDescent="0.35">
      <c r="H718" s="35"/>
      <c r="J718" s="33"/>
      <c r="K718" s="33"/>
    </row>
    <row r="719" spans="8:11" x14ac:dyDescent="0.35">
      <c r="H719" s="35"/>
      <c r="J719" s="33"/>
      <c r="K719" s="33"/>
    </row>
    <row r="720" spans="8:11" x14ac:dyDescent="0.35">
      <c r="H720" s="35"/>
      <c r="J720" s="33"/>
      <c r="K720" s="33"/>
    </row>
    <row r="721" spans="8:11" x14ac:dyDescent="0.35">
      <c r="H721" s="35"/>
      <c r="J721" s="33"/>
      <c r="K721" s="33"/>
    </row>
    <row r="722" spans="8:11" x14ac:dyDescent="0.35">
      <c r="H722" s="35"/>
      <c r="J722" s="33"/>
      <c r="K722" s="33"/>
    </row>
    <row r="723" spans="8:11" x14ac:dyDescent="0.35">
      <c r="H723" s="35"/>
      <c r="J723" s="33"/>
      <c r="K723" s="33"/>
    </row>
    <row r="724" spans="8:11" x14ac:dyDescent="0.35">
      <c r="H724" s="35"/>
      <c r="J724" s="33"/>
      <c r="K724" s="33"/>
    </row>
    <row r="725" spans="8:11" x14ac:dyDescent="0.35">
      <c r="H725" s="35"/>
      <c r="J725" s="33"/>
      <c r="K725" s="33"/>
    </row>
    <row r="726" spans="8:11" x14ac:dyDescent="0.35">
      <c r="H726" s="35"/>
      <c r="J726" s="33"/>
      <c r="K726" s="33"/>
    </row>
    <row r="727" spans="8:11" x14ac:dyDescent="0.35">
      <c r="H727" s="35"/>
      <c r="J727" s="33"/>
      <c r="K727" s="33"/>
    </row>
    <row r="728" spans="8:11" x14ac:dyDescent="0.35">
      <c r="H728" s="35"/>
      <c r="J728" s="33"/>
      <c r="K728" s="33"/>
    </row>
    <row r="729" spans="8:11" x14ac:dyDescent="0.35">
      <c r="H729" s="35"/>
      <c r="J729" s="33"/>
      <c r="K729" s="33"/>
    </row>
    <row r="730" spans="8:11" x14ac:dyDescent="0.35">
      <c r="H730" s="35"/>
      <c r="J730" s="33"/>
      <c r="K730" s="33"/>
    </row>
    <row r="731" spans="8:11" x14ac:dyDescent="0.35">
      <c r="H731" s="35"/>
      <c r="J731" s="33"/>
      <c r="K731" s="33"/>
    </row>
    <row r="732" spans="8:11" x14ac:dyDescent="0.35">
      <c r="H732" s="35"/>
      <c r="J732" s="33"/>
      <c r="K732" s="33"/>
    </row>
    <row r="733" spans="8:11" x14ac:dyDescent="0.35">
      <c r="H733" s="35"/>
      <c r="J733" s="33"/>
      <c r="K733" s="33"/>
    </row>
    <row r="734" spans="8:11" x14ac:dyDescent="0.35">
      <c r="H734" s="35"/>
      <c r="J734" s="33"/>
      <c r="K734" s="33"/>
    </row>
    <row r="735" spans="8:11" x14ac:dyDescent="0.35">
      <c r="H735" s="35"/>
      <c r="J735" s="33"/>
      <c r="K735" s="33"/>
    </row>
    <row r="736" spans="8:11" x14ac:dyDescent="0.35">
      <c r="H736" s="35"/>
      <c r="J736" s="33"/>
      <c r="K736" s="33"/>
    </row>
    <row r="737" spans="8:11" x14ac:dyDescent="0.35">
      <c r="H737" s="35"/>
      <c r="J737" s="33"/>
      <c r="K737" s="33"/>
    </row>
    <row r="738" spans="8:11" x14ac:dyDescent="0.35">
      <c r="H738" s="35"/>
      <c r="J738" s="33"/>
      <c r="K738" s="33"/>
    </row>
    <row r="739" spans="8:11" x14ac:dyDescent="0.35">
      <c r="H739" s="35"/>
      <c r="J739" s="33"/>
      <c r="K739" s="33"/>
    </row>
    <row r="740" spans="8:11" x14ac:dyDescent="0.35">
      <c r="H740" s="35"/>
      <c r="J740" s="33"/>
      <c r="K740" s="33"/>
    </row>
    <row r="741" spans="8:11" x14ac:dyDescent="0.35">
      <c r="H741" s="35"/>
      <c r="J741" s="33"/>
      <c r="K741" s="33"/>
    </row>
    <row r="742" spans="8:11" x14ac:dyDescent="0.35">
      <c r="H742" s="35"/>
      <c r="J742" s="33"/>
      <c r="K742" s="33"/>
    </row>
    <row r="743" spans="8:11" x14ac:dyDescent="0.35">
      <c r="H743" s="35"/>
      <c r="J743" s="33"/>
      <c r="K743" s="33"/>
    </row>
    <row r="744" spans="8:11" x14ac:dyDescent="0.35">
      <c r="H744" s="35"/>
      <c r="J744" s="33"/>
      <c r="K744" s="33"/>
    </row>
    <row r="745" spans="8:11" x14ac:dyDescent="0.35">
      <c r="H745" s="35"/>
      <c r="J745" s="33"/>
      <c r="K745" s="33"/>
    </row>
    <row r="746" spans="8:11" x14ac:dyDescent="0.35">
      <c r="H746" s="35"/>
      <c r="J746" s="33"/>
      <c r="K746" s="33"/>
    </row>
    <row r="747" spans="8:11" x14ac:dyDescent="0.35">
      <c r="H747" s="35"/>
      <c r="J747" s="33"/>
      <c r="K747" s="33"/>
    </row>
    <row r="748" spans="8:11" x14ac:dyDescent="0.35">
      <c r="H748" s="35"/>
      <c r="J748" s="33"/>
      <c r="K748" s="33"/>
    </row>
    <row r="749" spans="8:11" x14ac:dyDescent="0.35">
      <c r="H749" s="35"/>
      <c r="J749" s="33"/>
      <c r="K749" s="33"/>
    </row>
    <row r="750" spans="8:11" x14ac:dyDescent="0.35">
      <c r="H750" s="35"/>
      <c r="J750" s="33"/>
      <c r="K750" s="33"/>
    </row>
    <row r="751" spans="8:11" x14ac:dyDescent="0.35">
      <c r="H751" s="35"/>
      <c r="J751" s="33"/>
      <c r="K751" s="33"/>
    </row>
    <row r="752" spans="8:11" x14ac:dyDescent="0.35">
      <c r="H752" s="35"/>
      <c r="J752" s="33"/>
      <c r="K752" s="33"/>
    </row>
    <row r="753" spans="8:11" x14ac:dyDescent="0.35">
      <c r="H753" s="35"/>
      <c r="J753" s="33"/>
      <c r="K753" s="33"/>
    </row>
    <row r="754" spans="8:11" x14ac:dyDescent="0.35">
      <c r="H754" s="35"/>
      <c r="J754" s="33"/>
      <c r="K754" s="33"/>
    </row>
    <row r="755" spans="8:11" x14ac:dyDescent="0.35">
      <c r="H755" s="35"/>
      <c r="J755" s="33"/>
      <c r="K755" s="33"/>
    </row>
    <row r="756" spans="8:11" x14ac:dyDescent="0.35">
      <c r="H756" s="35"/>
      <c r="J756" s="33"/>
      <c r="K756" s="33"/>
    </row>
    <row r="757" spans="8:11" x14ac:dyDescent="0.35">
      <c r="H757" s="35"/>
      <c r="J757" s="33"/>
      <c r="K757" s="33"/>
    </row>
    <row r="758" spans="8:11" x14ac:dyDescent="0.35">
      <c r="H758" s="35"/>
      <c r="J758" s="33"/>
      <c r="K758" s="33"/>
    </row>
    <row r="759" spans="8:11" x14ac:dyDescent="0.35">
      <c r="H759" s="35"/>
      <c r="J759" s="33"/>
      <c r="K759" s="33"/>
    </row>
    <row r="760" spans="8:11" x14ac:dyDescent="0.35">
      <c r="H760" s="35"/>
      <c r="J760" s="33"/>
      <c r="K760" s="33"/>
    </row>
    <row r="761" spans="8:11" x14ac:dyDescent="0.35">
      <c r="H761" s="35"/>
      <c r="J761" s="33"/>
      <c r="K761" s="33"/>
    </row>
    <row r="762" spans="8:11" x14ac:dyDescent="0.35">
      <c r="H762" s="35"/>
      <c r="J762" s="33"/>
      <c r="K762" s="33"/>
    </row>
    <row r="763" spans="8:11" x14ac:dyDescent="0.35">
      <c r="H763" s="35"/>
      <c r="J763" s="33"/>
      <c r="K763" s="33"/>
    </row>
    <row r="764" spans="8:11" x14ac:dyDescent="0.35">
      <c r="H764" s="35"/>
      <c r="J764" s="33"/>
      <c r="K764" s="33"/>
    </row>
    <row r="765" spans="8:11" x14ac:dyDescent="0.35">
      <c r="H765" s="35"/>
      <c r="J765" s="33"/>
      <c r="K765" s="33"/>
    </row>
    <row r="766" spans="8:11" x14ac:dyDescent="0.35">
      <c r="H766" s="35"/>
      <c r="J766" s="33"/>
      <c r="K766" s="33"/>
    </row>
    <row r="767" spans="8:11" x14ac:dyDescent="0.35">
      <c r="H767" s="35"/>
      <c r="J767" s="33"/>
      <c r="K767" s="33"/>
    </row>
    <row r="768" spans="8:11" x14ac:dyDescent="0.35">
      <c r="H768" s="35"/>
      <c r="J768" s="33"/>
      <c r="K768" s="33"/>
    </row>
    <row r="769" spans="8:11" x14ac:dyDescent="0.35">
      <c r="H769" s="35"/>
      <c r="J769" s="33"/>
      <c r="K769" s="33"/>
    </row>
    <row r="770" spans="8:11" x14ac:dyDescent="0.35">
      <c r="H770" s="35"/>
      <c r="J770" s="33"/>
      <c r="K770" s="33"/>
    </row>
    <row r="771" spans="8:11" x14ac:dyDescent="0.35">
      <c r="H771" s="35"/>
      <c r="J771" s="33"/>
      <c r="K771" s="33"/>
    </row>
    <row r="772" spans="8:11" x14ac:dyDescent="0.35">
      <c r="H772" s="35"/>
      <c r="J772" s="33"/>
      <c r="K772" s="33"/>
    </row>
    <row r="773" spans="8:11" x14ac:dyDescent="0.35">
      <c r="H773" s="35"/>
      <c r="J773" s="33"/>
      <c r="K773" s="33"/>
    </row>
    <row r="774" spans="8:11" x14ac:dyDescent="0.35">
      <c r="H774" s="35"/>
      <c r="J774" s="33"/>
      <c r="K774" s="33"/>
    </row>
    <row r="775" spans="8:11" x14ac:dyDescent="0.35">
      <c r="H775" s="35"/>
      <c r="J775" s="33"/>
      <c r="K775" s="33"/>
    </row>
    <row r="776" spans="8:11" x14ac:dyDescent="0.35">
      <c r="H776" s="35"/>
      <c r="J776" s="33"/>
      <c r="K776" s="33"/>
    </row>
    <row r="777" spans="8:11" x14ac:dyDescent="0.35">
      <c r="H777" s="35"/>
      <c r="J777" s="33"/>
      <c r="K777" s="33"/>
    </row>
    <row r="778" spans="8:11" x14ac:dyDescent="0.35">
      <c r="H778" s="35"/>
      <c r="J778" s="33"/>
      <c r="K778" s="33"/>
    </row>
    <row r="779" spans="8:11" x14ac:dyDescent="0.35">
      <c r="H779" s="35"/>
      <c r="J779" s="33"/>
      <c r="K779" s="33"/>
    </row>
    <row r="780" spans="8:11" x14ac:dyDescent="0.35">
      <c r="H780" s="35"/>
      <c r="J780" s="33"/>
      <c r="K780" s="33"/>
    </row>
    <row r="781" spans="8:11" x14ac:dyDescent="0.35">
      <c r="H781" s="35"/>
      <c r="J781" s="33"/>
      <c r="K781" s="33"/>
    </row>
    <row r="782" spans="8:11" x14ac:dyDescent="0.35">
      <c r="H782" s="35"/>
      <c r="J782" s="33"/>
      <c r="K782" s="33"/>
    </row>
    <row r="783" spans="8:11" x14ac:dyDescent="0.35">
      <c r="H783" s="35"/>
      <c r="J783" s="33"/>
      <c r="K783" s="33"/>
    </row>
    <row r="784" spans="8:11" x14ac:dyDescent="0.35">
      <c r="H784" s="35"/>
      <c r="J784" s="33"/>
      <c r="K784" s="33"/>
    </row>
    <row r="785" spans="8:11" x14ac:dyDescent="0.35">
      <c r="H785" s="35"/>
      <c r="J785" s="33"/>
      <c r="K785" s="33"/>
    </row>
    <row r="786" spans="8:11" x14ac:dyDescent="0.35">
      <c r="H786" s="35"/>
      <c r="J786" s="33"/>
      <c r="K786" s="33"/>
    </row>
    <row r="787" spans="8:11" x14ac:dyDescent="0.35">
      <c r="H787" s="35"/>
      <c r="J787" s="33"/>
      <c r="K787" s="33"/>
    </row>
    <row r="788" spans="8:11" x14ac:dyDescent="0.35">
      <c r="H788" s="35"/>
      <c r="J788" s="33"/>
      <c r="K788" s="33"/>
    </row>
    <row r="789" spans="8:11" x14ac:dyDescent="0.35">
      <c r="H789" s="35"/>
      <c r="J789" s="33"/>
      <c r="K789" s="33"/>
    </row>
    <row r="790" spans="8:11" x14ac:dyDescent="0.35">
      <c r="H790" s="35"/>
      <c r="J790" s="33"/>
      <c r="K790" s="33"/>
    </row>
    <row r="791" spans="8:11" x14ac:dyDescent="0.35">
      <c r="H791" s="35"/>
      <c r="J791" s="33"/>
      <c r="K791" s="33"/>
    </row>
    <row r="792" spans="8:11" x14ac:dyDescent="0.35">
      <c r="H792" s="35"/>
      <c r="J792" s="33"/>
      <c r="K792" s="33"/>
    </row>
    <row r="793" spans="8:11" x14ac:dyDescent="0.35">
      <c r="H793" s="35"/>
      <c r="J793" s="33"/>
      <c r="K793" s="33"/>
    </row>
    <row r="794" spans="8:11" x14ac:dyDescent="0.35">
      <c r="H794" s="35"/>
      <c r="J794" s="33"/>
      <c r="K794" s="33"/>
    </row>
    <row r="795" spans="8:11" x14ac:dyDescent="0.35">
      <c r="H795" s="35"/>
      <c r="J795" s="33"/>
      <c r="K795" s="33"/>
    </row>
    <row r="796" spans="8:11" x14ac:dyDescent="0.35">
      <c r="H796" s="35"/>
      <c r="J796" s="33"/>
      <c r="K796" s="33"/>
    </row>
    <row r="797" spans="8:11" x14ac:dyDescent="0.35">
      <c r="H797" s="35"/>
      <c r="J797" s="33"/>
      <c r="K797" s="33"/>
    </row>
    <row r="798" spans="8:11" x14ac:dyDescent="0.35">
      <c r="H798" s="35"/>
      <c r="J798" s="33"/>
      <c r="K798" s="33"/>
    </row>
    <row r="799" spans="8:11" x14ac:dyDescent="0.35">
      <c r="H799" s="35"/>
      <c r="J799" s="33"/>
      <c r="K799" s="33"/>
    </row>
    <row r="800" spans="8:11" x14ac:dyDescent="0.35">
      <c r="H800" s="35"/>
      <c r="J800" s="33"/>
      <c r="K800" s="33"/>
    </row>
    <row r="801" spans="8:11" x14ac:dyDescent="0.35">
      <c r="H801" s="35"/>
      <c r="J801" s="33"/>
      <c r="K801" s="33"/>
    </row>
    <row r="802" spans="8:11" x14ac:dyDescent="0.35">
      <c r="H802" s="35"/>
      <c r="J802" s="33"/>
      <c r="K802" s="33"/>
    </row>
    <row r="803" spans="8:11" x14ac:dyDescent="0.35">
      <c r="H803" s="35"/>
      <c r="J803" s="33"/>
      <c r="K803" s="33"/>
    </row>
    <row r="804" spans="8:11" x14ac:dyDescent="0.35">
      <c r="H804" s="35"/>
      <c r="J804" s="33"/>
      <c r="K804" s="33"/>
    </row>
    <row r="805" spans="8:11" x14ac:dyDescent="0.35">
      <c r="H805" s="35"/>
      <c r="J805" s="33"/>
      <c r="K805" s="33"/>
    </row>
    <row r="806" spans="8:11" x14ac:dyDescent="0.35">
      <c r="H806" s="35"/>
      <c r="J806" s="33"/>
      <c r="K806" s="33"/>
    </row>
    <row r="807" spans="8:11" x14ac:dyDescent="0.35">
      <c r="H807" s="35"/>
      <c r="J807" s="33"/>
      <c r="K807" s="33"/>
    </row>
    <row r="808" spans="8:11" x14ac:dyDescent="0.35">
      <c r="H808" s="35"/>
      <c r="J808" s="33"/>
      <c r="K808" s="33"/>
    </row>
    <row r="809" spans="8:11" x14ac:dyDescent="0.35">
      <c r="H809" s="35"/>
      <c r="J809" s="33"/>
      <c r="K809" s="33"/>
    </row>
    <row r="810" spans="8:11" x14ac:dyDescent="0.35">
      <c r="H810" s="35"/>
      <c r="J810" s="33"/>
      <c r="K810" s="33"/>
    </row>
    <row r="811" spans="8:11" x14ac:dyDescent="0.35">
      <c r="H811" s="35"/>
      <c r="J811" s="33"/>
      <c r="K811" s="33"/>
    </row>
    <row r="812" spans="8:11" x14ac:dyDescent="0.35">
      <c r="H812" s="35"/>
      <c r="J812" s="33"/>
      <c r="K812" s="33"/>
    </row>
    <row r="813" spans="8:11" x14ac:dyDescent="0.35">
      <c r="H813" s="35"/>
      <c r="J813" s="33"/>
      <c r="K813" s="33"/>
    </row>
    <row r="814" spans="8:11" x14ac:dyDescent="0.35">
      <c r="H814" s="35"/>
      <c r="J814" s="33"/>
      <c r="K814" s="33"/>
    </row>
    <row r="815" spans="8:11" x14ac:dyDescent="0.35">
      <c r="H815" s="35"/>
      <c r="J815" s="33"/>
      <c r="K815" s="33"/>
    </row>
    <row r="816" spans="8:11" x14ac:dyDescent="0.35">
      <c r="H816" s="35"/>
      <c r="J816" s="33"/>
      <c r="K816" s="33"/>
    </row>
    <row r="817" spans="8:11" x14ac:dyDescent="0.35">
      <c r="H817" s="35"/>
      <c r="J817" s="33"/>
      <c r="K817" s="33"/>
    </row>
    <row r="818" spans="8:11" x14ac:dyDescent="0.35">
      <c r="H818" s="35"/>
      <c r="J818" s="33"/>
      <c r="K818" s="33"/>
    </row>
    <row r="819" spans="8:11" x14ac:dyDescent="0.35">
      <c r="H819" s="35"/>
      <c r="J819" s="33"/>
      <c r="K819" s="33"/>
    </row>
    <row r="820" spans="8:11" x14ac:dyDescent="0.35">
      <c r="H820" s="35"/>
      <c r="J820" s="33"/>
      <c r="K820" s="33"/>
    </row>
    <row r="821" spans="8:11" x14ac:dyDescent="0.35">
      <c r="H821" s="35"/>
      <c r="J821" s="33"/>
      <c r="K821" s="33"/>
    </row>
    <row r="822" spans="8:11" x14ac:dyDescent="0.35">
      <c r="H822" s="35"/>
      <c r="J822" s="33"/>
      <c r="K822" s="33"/>
    </row>
    <row r="823" spans="8:11" x14ac:dyDescent="0.35">
      <c r="H823" s="35"/>
      <c r="J823" s="33"/>
      <c r="K823" s="33"/>
    </row>
    <row r="824" spans="8:11" x14ac:dyDescent="0.35">
      <c r="H824" s="35"/>
      <c r="J824" s="33"/>
      <c r="K824" s="33"/>
    </row>
    <row r="825" spans="8:11" x14ac:dyDescent="0.35">
      <c r="H825" s="35"/>
      <c r="J825" s="33"/>
      <c r="K825" s="33"/>
    </row>
    <row r="826" spans="8:11" x14ac:dyDescent="0.35">
      <c r="H826" s="35"/>
      <c r="J826" s="33"/>
      <c r="K826" s="33"/>
    </row>
    <row r="827" spans="8:11" x14ac:dyDescent="0.35">
      <c r="H827" s="35"/>
      <c r="J827" s="33"/>
      <c r="K827" s="33"/>
    </row>
    <row r="828" spans="8:11" x14ac:dyDescent="0.35">
      <c r="H828" s="35"/>
      <c r="J828" s="33"/>
      <c r="K828" s="33"/>
    </row>
    <row r="829" spans="8:11" x14ac:dyDescent="0.35">
      <c r="H829" s="35"/>
      <c r="J829" s="33"/>
      <c r="K829" s="33"/>
    </row>
    <row r="830" spans="8:11" x14ac:dyDescent="0.35">
      <c r="H830" s="35"/>
      <c r="J830" s="33"/>
      <c r="K830" s="33"/>
    </row>
    <row r="831" spans="8:11" x14ac:dyDescent="0.35">
      <c r="H831" s="35"/>
      <c r="J831" s="33"/>
      <c r="K831" s="33"/>
    </row>
    <row r="832" spans="8:11" x14ac:dyDescent="0.35">
      <c r="H832" s="35"/>
      <c r="J832" s="33"/>
      <c r="K832" s="33"/>
    </row>
    <row r="833" spans="8:11" x14ac:dyDescent="0.35">
      <c r="H833" s="35"/>
      <c r="J833" s="33"/>
      <c r="K833" s="33"/>
    </row>
    <row r="834" spans="8:11" x14ac:dyDescent="0.35">
      <c r="H834" s="35"/>
      <c r="J834" s="33"/>
      <c r="K834" s="33"/>
    </row>
    <row r="835" spans="8:11" x14ac:dyDescent="0.35">
      <c r="H835" s="35"/>
      <c r="J835" s="33"/>
      <c r="K835" s="33"/>
    </row>
    <row r="836" spans="8:11" x14ac:dyDescent="0.35">
      <c r="H836" s="35"/>
      <c r="J836" s="33"/>
      <c r="K836" s="33"/>
    </row>
    <row r="837" spans="8:11" x14ac:dyDescent="0.35">
      <c r="H837" s="35"/>
      <c r="J837" s="33"/>
      <c r="K837" s="33"/>
    </row>
    <row r="838" spans="8:11" x14ac:dyDescent="0.35">
      <c r="H838" s="35"/>
      <c r="J838" s="33"/>
      <c r="K838" s="33"/>
    </row>
    <row r="839" spans="8:11" x14ac:dyDescent="0.35">
      <c r="H839" s="35"/>
      <c r="J839" s="33"/>
      <c r="K839" s="33"/>
    </row>
    <row r="840" spans="8:11" x14ac:dyDescent="0.35">
      <c r="H840" s="35"/>
      <c r="J840" s="33"/>
      <c r="K840" s="33"/>
    </row>
    <row r="841" spans="8:11" x14ac:dyDescent="0.35">
      <c r="H841" s="35"/>
      <c r="J841" s="33"/>
      <c r="K841" s="33"/>
    </row>
    <row r="842" spans="8:11" x14ac:dyDescent="0.35">
      <c r="H842" s="35"/>
      <c r="J842" s="33"/>
      <c r="K842" s="33"/>
    </row>
    <row r="843" spans="8:11" x14ac:dyDescent="0.35">
      <c r="H843" s="35"/>
      <c r="J843" s="33"/>
      <c r="K843" s="33"/>
    </row>
    <row r="844" spans="8:11" x14ac:dyDescent="0.35">
      <c r="H844" s="35"/>
      <c r="J844" s="33"/>
      <c r="K844" s="33"/>
    </row>
    <row r="845" spans="8:11" x14ac:dyDescent="0.35">
      <c r="H845" s="35"/>
      <c r="J845" s="33"/>
      <c r="K845" s="33"/>
    </row>
    <row r="846" spans="8:11" x14ac:dyDescent="0.35">
      <c r="H846" s="35"/>
      <c r="J846" s="33"/>
      <c r="K846" s="33"/>
    </row>
    <row r="847" spans="8:11" x14ac:dyDescent="0.35">
      <c r="H847" s="35"/>
      <c r="J847" s="33"/>
      <c r="K847" s="33"/>
    </row>
    <row r="848" spans="8:11" x14ac:dyDescent="0.35">
      <c r="H848" s="35"/>
      <c r="J848" s="33"/>
      <c r="K848" s="33"/>
    </row>
    <row r="849" spans="8:11" x14ac:dyDescent="0.35">
      <c r="H849" s="35"/>
      <c r="J849" s="33"/>
      <c r="K849" s="33"/>
    </row>
    <row r="850" spans="8:11" x14ac:dyDescent="0.35">
      <c r="H850" s="35"/>
      <c r="J850" s="33"/>
      <c r="K850" s="33"/>
    </row>
    <row r="851" spans="8:11" x14ac:dyDescent="0.35">
      <c r="H851" s="35"/>
      <c r="J851" s="33"/>
      <c r="K851" s="33"/>
    </row>
    <row r="852" spans="8:11" x14ac:dyDescent="0.35">
      <c r="H852" s="35"/>
      <c r="J852" s="33"/>
      <c r="K852" s="33"/>
    </row>
    <row r="853" spans="8:11" x14ac:dyDescent="0.35">
      <c r="H853" s="35"/>
      <c r="J853" s="33"/>
      <c r="K853" s="33"/>
    </row>
    <row r="854" spans="8:11" x14ac:dyDescent="0.35">
      <c r="H854" s="35"/>
      <c r="J854" s="33"/>
      <c r="K854" s="33"/>
    </row>
    <row r="855" spans="8:11" x14ac:dyDescent="0.35">
      <c r="H855" s="35"/>
      <c r="J855" s="33"/>
      <c r="K855" s="33"/>
    </row>
    <row r="856" spans="8:11" x14ac:dyDescent="0.35">
      <c r="H856" s="35"/>
      <c r="J856" s="33"/>
      <c r="K856" s="33"/>
    </row>
    <row r="857" spans="8:11" x14ac:dyDescent="0.35">
      <c r="H857" s="35"/>
      <c r="J857" s="33"/>
      <c r="K857" s="33"/>
    </row>
    <row r="858" spans="8:11" x14ac:dyDescent="0.35">
      <c r="H858" s="35"/>
      <c r="J858" s="33"/>
      <c r="K858" s="33"/>
    </row>
    <row r="859" spans="8:11" x14ac:dyDescent="0.35">
      <c r="H859" s="35"/>
      <c r="J859" s="33"/>
      <c r="K859" s="33"/>
    </row>
    <row r="860" spans="8:11" x14ac:dyDescent="0.35">
      <c r="H860" s="35"/>
      <c r="J860" s="33"/>
      <c r="K860" s="33"/>
    </row>
    <row r="861" spans="8:11" x14ac:dyDescent="0.35">
      <c r="H861" s="35"/>
      <c r="J861" s="33"/>
      <c r="K861" s="33"/>
    </row>
    <row r="862" spans="8:11" x14ac:dyDescent="0.35">
      <c r="H862" s="35"/>
      <c r="J862" s="33"/>
      <c r="K862" s="33"/>
    </row>
    <row r="863" spans="8:11" x14ac:dyDescent="0.35">
      <c r="H863" s="35"/>
      <c r="J863" s="33"/>
      <c r="K863" s="33"/>
    </row>
  </sheetData>
  <mergeCells count="1">
    <mergeCell ref="B1:L1"/>
  </mergeCells>
  <conditionalFormatting sqref="E3:E19 E21:E27 L29:L30">
    <cfRule type="expression" dxfId="158" priority="6">
      <formula>($D3="FFF")</formula>
    </cfRule>
  </conditionalFormatting>
  <conditionalFormatting sqref="E28">
    <cfRule type="containsText" dxfId="157" priority="7" operator="containsText" text="No">
      <formula>NOT(ISERROR(SEARCH(("No"),(E28))))</formula>
    </cfRule>
    <cfRule type="containsText" dxfId="156" priority="8" operator="containsText" text="Dis">
      <formula>NOT(ISERROR(SEARCH(("Dis"),(E28))))</formula>
    </cfRule>
    <cfRule type="containsText" dxfId="155" priority="9" operator="containsText" text="Yes">
      <formula>NOT(ISERROR(SEARCH(("Yes"),(E28))))</formula>
    </cfRule>
  </conditionalFormatting>
  <conditionalFormatting sqref="E29:E32">
    <cfRule type="expression" dxfId="154" priority="10">
      <formula>($D29="FFF")</formula>
    </cfRule>
  </conditionalFormatting>
  <conditionalFormatting sqref="F3:F27">
    <cfRule type="expression" dxfId="153" priority="11">
      <formula>($D3="Survey")</formula>
    </cfRule>
  </conditionalFormatting>
  <conditionalFormatting sqref="F29:F32">
    <cfRule type="expression" dxfId="152" priority="1">
      <formula>($D29="Survey")</formula>
    </cfRule>
  </conditionalFormatting>
  <conditionalFormatting sqref="G3:G32">
    <cfRule type="expression" dxfId="151" priority="13">
      <formula>($D3="Survey")</formula>
    </cfRule>
    <cfRule type="expression" dxfId="150" priority="14">
      <formula>($D3="FFF")</formula>
    </cfRule>
  </conditionalFormatting>
  <conditionalFormatting sqref="I2">
    <cfRule type="containsText" dxfId="149" priority="15" operator="containsText" text="No">
      <formula>NOT(ISERROR(SEARCH(("No"),(I2))))</formula>
    </cfRule>
    <cfRule type="containsText" dxfId="148" priority="16" operator="containsText" text="Dis">
      <formula>NOT(ISERROR(SEARCH(("Dis"),(I2))))</formula>
    </cfRule>
    <cfRule type="containsText" dxfId="147" priority="17" operator="containsText" text="Yes">
      <formula>NOT(ISERROR(SEARCH(("Yes"),(I2))))</formula>
    </cfRule>
  </conditionalFormatting>
  <conditionalFormatting sqref="I33:I35">
    <cfRule type="containsText" dxfId="146" priority="3" operator="containsText" text="No">
      <formula>NOT(ISERROR(SEARCH(("No"),(I33))))</formula>
    </cfRule>
    <cfRule type="containsText" dxfId="145" priority="4" operator="containsText" text="Dis">
      <formula>NOT(ISERROR(SEARCH(("Dis"),(I33))))</formula>
    </cfRule>
    <cfRule type="containsText" dxfId="144" priority="5" operator="containsText" text="Yes">
      <formula>NOT(ISERROR(SEARCH(("Yes"),(I33))))</formula>
    </cfRule>
  </conditionalFormatting>
  <conditionalFormatting sqref="I36:I1048576">
    <cfRule type="containsText" dxfId="143" priority="40" operator="containsText" text="No">
      <formula>NOT(ISERROR(SEARCH("No",I36)))</formula>
    </cfRule>
    <cfRule type="containsText" dxfId="142" priority="50" operator="containsText" text="Dis">
      <formula>NOT(ISERROR(SEARCH("Dis",I36)))</formula>
    </cfRule>
    <cfRule type="containsText" dxfId="141" priority="51" operator="containsText" text="Yes">
      <formula>NOT(ISERROR(SEARCH("Yes",I36)))</formula>
    </cfRule>
  </conditionalFormatting>
  <conditionalFormatting sqref="L3:L27">
    <cfRule type="expression" dxfId="140" priority="18">
      <formula>($D3="FFF")</formula>
    </cfRule>
  </conditionalFormatting>
  <conditionalFormatting sqref="L32">
    <cfRule type="expression" dxfId="139" priority="19">
      <formula>($D31="FFF")</formula>
    </cfRule>
  </conditionalFormatting>
  <dataValidations count="2">
    <dataValidation type="whole" allowBlank="1" showInputMessage="1" showErrorMessage="1" sqref="M28 E3:F27 E29:F32" xr:uid="{6A6C1262-3539-46CC-B3D4-0D9B246555A6}">
      <formula1>0</formula1>
      <formula2>1</formula2>
    </dataValidation>
    <dataValidation type="decimal" allowBlank="1" showErrorMessage="1" sqref="L3:L30 L32" xr:uid="{69209AEB-0169-4A06-BB46-AD3A3C891F1D}">
      <formula1>0</formula1>
      <formula2>1</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8660BBAB-CF0C-4FB9-9B76-0B4BA4C90671}">
          <x14:formula1>
            <xm:f>Coding!$A$1:$A$4</xm:f>
          </x14:formula1>
          <xm:sqref>F28 I3:I32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D1207-6977-2B4F-9613-BE14D15AF0C2}">
  <dimension ref="A1:CZ229"/>
  <sheetViews>
    <sheetView zoomScale="175" zoomScaleNormal="175" workbookViewId="0">
      <pane xSplit="3" ySplit="2" topLeftCell="D17" activePane="bottomRight" state="frozen"/>
      <selection pane="topRight" activeCell="C25" sqref="C25"/>
      <selection pane="bottomLeft" activeCell="C25" sqref="C25"/>
      <selection pane="bottomRight" activeCell="C45" sqref="C45"/>
    </sheetView>
  </sheetViews>
  <sheetFormatPr defaultColWidth="10.83203125" defaultRowHeight="15.5" x14ac:dyDescent="0.35"/>
  <cols>
    <col min="1" max="1" width="13.1640625" style="1" customWidth="1"/>
    <col min="2" max="2" width="9.1640625" style="6" customWidth="1"/>
    <col min="3" max="3" width="69" style="8" customWidth="1"/>
    <col min="4" max="4" width="6.6640625" style="33" customWidth="1"/>
    <col min="5" max="6" width="7.5" style="33" bestFit="1" customWidth="1"/>
    <col min="7" max="7" width="14.5" style="33" customWidth="1"/>
    <col min="8" max="8" width="7.5" style="33" bestFit="1" customWidth="1"/>
    <col min="9" max="9" width="12.6640625" style="37" customWidth="1"/>
    <col min="10" max="11" width="12.6640625" style="33" customWidth="1"/>
    <col min="12" max="12" width="12.6640625" style="37" customWidth="1"/>
    <col min="13" max="13" width="59.33203125" style="5" customWidth="1"/>
    <col min="14" max="16384" width="10.83203125" style="1"/>
  </cols>
  <sheetData>
    <row r="1" spans="1:13" ht="19.5" x14ac:dyDescent="0.45">
      <c r="A1" s="87"/>
      <c r="B1" s="349" t="s">
        <v>110</v>
      </c>
      <c r="C1" s="350"/>
      <c r="D1" s="350"/>
      <c r="E1" s="350"/>
      <c r="F1" s="350"/>
      <c r="G1" s="350"/>
      <c r="H1" s="350"/>
      <c r="I1" s="350"/>
      <c r="J1" s="350"/>
      <c r="K1" s="350"/>
      <c r="L1" s="351"/>
      <c r="M1" s="89"/>
    </row>
    <row r="2" spans="1:13" s="4" customFormat="1" ht="46.75" customHeight="1" x14ac:dyDescent="0.35">
      <c r="A2" s="86" t="s">
        <v>53</v>
      </c>
      <c r="B2" s="90" t="s">
        <v>54</v>
      </c>
      <c r="C2" s="91" t="s">
        <v>55</v>
      </c>
      <c r="D2" s="92" t="s">
        <v>56</v>
      </c>
      <c r="E2" s="93" t="s">
        <v>57</v>
      </c>
      <c r="F2" s="93" t="s">
        <v>58</v>
      </c>
      <c r="G2" s="92" t="s">
        <v>59</v>
      </c>
      <c r="H2" s="92" t="s">
        <v>60</v>
      </c>
      <c r="I2" s="94" t="s">
        <v>61</v>
      </c>
      <c r="J2" s="92" t="s">
        <v>62</v>
      </c>
      <c r="K2" s="95" t="s">
        <v>63</v>
      </c>
      <c r="L2" s="94" t="s">
        <v>64</v>
      </c>
      <c r="M2" s="91" t="s">
        <v>65</v>
      </c>
    </row>
    <row r="3" spans="1:13" ht="15.75" customHeight="1" x14ac:dyDescent="0.35">
      <c r="A3" s="80">
        <v>1</v>
      </c>
      <c r="B3" s="96">
        <v>2.1</v>
      </c>
      <c r="C3" s="97" t="s">
        <v>111</v>
      </c>
      <c r="D3" s="98" t="s">
        <v>57</v>
      </c>
      <c r="E3" s="99"/>
      <c r="F3" s="297"/>
      <c r="G3" s="302"/>
      <c r="H3" s="100" t="str">
        <f>IF(D3="FFF",(IF(ISNUMBER(F3),F3*(A3)," ")),IF(D3="Encuesta",(IF(ISNUMBER(E3),E3*(A3)," ")),IF(OR(ISNUMBER(E3),ISNUMBER(F3)),MIN(E3,F3)*(A3)," ")))</f>
        <v xml:space="preserve"> </v>
      </c>
      <c r="I3" s="101" t="s">
        <v>73</v>
      </c>
      <c r="J3" s="98" t="str">
        <f>IF(I3&lt;&gt;"No", IF(ISNUMBER(H3), H3, ""),"")</f>
        <v/>
      </c>
      <c r="K3" s="102">
        <v>1</v>
      </c>
      <c r="L3" s="99"/>
      <c r="M3" s="103"/>
    </row>
    <row r="4" spans="1:13" ht="15.75" customHeight="1" x14ac:dyDescent="0.35">
      <c r="A4" s="80">
        <v>1</v>
      </c>
      <c r="B4" s="96">
        <v>2.2000000000000002</v>
      </c>
      <c r="C4" s="97" t="s">
        <v>112</v>
      </c>
      <c r="D4" s="98" t="s">
        <v>57</v>
      </c>
      <c r="E4" s="99"/>
      <c r="F4" s="297"/>
      <c r="G4" s="302"/>
      <c r="H4" s="100" t="str">
        <f t="shared" ref="H4:H55" si="0">IF(D4="FFF",(IF(ISNUMBER(F4),F4*(A4)," ")),IF(D4="Encuesta",(IF(ISNUMBER(E4),E4*(A4)," ")),IF(OR(ISNUMBER(E4),ISNUMBER(F4)),MIN(E4,F4)*(A4)," ")))</f>
        <v xml:space="preserve"> </v>
      </c>
      <c r="I4" s="101" t="s">
        <v>73</v>
      </c>
      <c r="J4" s="98" t="str">
        <f t="shared" ref="J4:J55" si="1">IF(I4&lt;&gt;"No", IF(ISNUMBER(H4), H4, ""),"")</f>
        <v/>
      </c>
      <c r="K4" s="102">
        <v>1</v>
      </c>
      <c r="L4" s="99"/>
      <c r="M4" s="103"/>
    </row>
    <row r="5" spans="1:13" ht="15.75" customHeight="1" x14ac:dyDescent="0.35">
      <c r="A5" s="80">
        <v>1</v>
      </c>
      <c r="B5" s="96">
        <v>2.2999999999999998</v>
      </c>
      <c r="C5" s="97" t="s">
        <v>113</v>
      </c>
      <c r="D5" s="98" t="s">
        <v>67</v>
      </c>
      <c r="E5" s="99"/>
      <c r="F5" s="99"/>
      <c r="G5" s="98" t="str">
        <f>IF(D5="Ambos", IF(AND(ISNUMBER(E5), ISNUMBER(F5)), IF(E5=F5, 0, 1), ""), "")</f>
        <v/>
      </c>
      <c r="H5" s="100" t="str">
        <f t="shared" si="0"/>
        <v xml:space="preserve"> </v>
      </c>
      <c r="I5" s="101" t="s">
        <v>73</v>
      </c>
      <c r="J5" s="98" t="str">
        <f t="shared" si="1"/>
        <v/>
      </c>
      <c r="K5" s="102">
        <v>1</v>
      </c>
      <c r="L5" s="99"/>
      <c r="M5" s="103"/>
    </row>
    <row r="6" spans="1:13" s="67" customFormat="1" ht="15.75" customHeight="1" x14ac:dyDescent="0.35">
      <c r="A6" s="82">
        <v>2</v>
      </c>
      <c r="B6" s="104">
        <v>2.4</v>
      </c>
      <c r="C6" s="105" t="s">
        <v>114</v>
      </c>
      <c r="D6" s="106" t="s">
        <v>57</v>
      </c>
      <c r="E6" s="106"/>
      <c r="F6" s="297"/>
      <c r="G6" s="302" t="str">
        <f>IF(D6="Ambos", IF(AND(ISNUMBER(E6), ISNUMBER(F6)), IF(E6=F6, 0, 1), ""), "")</f>
        <v/>
      </c>
      <c r="H6" s="100" t="str">
        <f t="shared" si="0"/>
        <v xml:space="preserve"> </v>
      </c>
      <c r="I6" s="106" t="s">
        <v>73</v>
      </c>
      <c r="J6" s="98" t="str">
        <f t="shared" si="1"/>
        <v/>
      </c>
      <c r="K6" s="107">
        <v>2</v>
      </c>
      <c r="L6" s="106"/>
      <c r="M6" s="108"/>
    </row>
    <row r="7" spans="1:13" ht="15.75" customHeight="1" x14ac:dyDescent="0.35">
      <c r="A7" s="80">
        <v>1</v>
      </c>
      <c r="B7" s="96">
        <v>2.5</v>
      </c>
      <c r="C7" s="97" t="s">
        <v>115</v>
      </c>
      <c r="D7" s="98" t="s">
        <v>67</v>
      </c>
      <c r="E7" s="99"/>
      <c r="F7" s="99"/>
      <c r="G7" s="98" t="str">
        <f>IF(D7="Ambos", IF(AND(ISNUMBER(E7), ISNUMBER(F7)), IF(E7=F7, 0, 1), ""), "")</f>
        <v/>
      </c>
      <c r="H7" s="100" t="str">
        <f t="shared" si="0"/>
        <v xml:space="preserve"> </v>
      </c>
      <c r="I7" s="101" t="s">
        <v>73</v>
      </c>
      <c r="J7" s="98" t="str">
        <f t="shared" si="1"/>
        <v/>
      </c>
      <c r="K7" s="102">
        <v>1</v>
      </c>
      <c r="L7" s="99"/>
      <c r="M7" s="103"/>
    </row>
    <row r="8" spans="1:13" s="65" customFormat="1" ht="15.75" customHeight="1" x14ac:dyDescent="0.35">
      <c r="A8" s="84">
        <v>2</v>
      </c>
      <c r="B8" s="109">
        <v>2.6</v>
      </c>
      <c r="C8" s="110" t="s">
        <v>116</v>
      </c>
      <c r="D8" s="111" t="s">
        <v>57</v>
      </c>
      <c r="E8" s="111"/>
      <c r="F8" s="297"/>
      <c r="G8" s="302"/>
      <c r="H8" s="100" t="str">
        <f t="shared" si="0"/>
        <v xml:space="preserve"> </v>
      </c>
      <c r="I8" s="111" t="s">
        <v>73</v>
      </c>
      <c r="J8" s="98" t="str">
        <f t="shared" si="1"/>
        <v/>
      </c>
      <c r="K8" s="112">
        <v>2</v>
      </c>
      <c r="L8" s="111"/>
      <c r="M8" s="113"/>
    </row>
    <row r="9" spans="1:13" s="4" customFormat="1" ht="15.75" customHeight="1" x14ac:dyDescent="0.35">
      <c r="A9" s="86">
        <v>1</v>
      </c>
      <c r="B9" s="85" t="s">
        <v>117</v>
      </c>
      <c r="C9" s="114" t="s">
        <v>118</v>
      </c>
      <c r="D9" s="115" t="s">
        <v>58</v>
      </c>
      <c r="E9" s="116"/>
      <c r="F9" s="116"/>
      <c r="G9" s="98"/>
      <c r="H9" s="100" t="str">
        <f t="shared" si="0"/>
        <v xml:space="preserve"> </v>
      </c>
      <c r="I9" s="117" t="s">
        <v>71</v>
      </c>
      <c r="J9" s="98" t="str">
        <f t="shared" si="1"/>
        <v/>
      </c>
      <c r="K9" s="118">
        <v>1</v>
      </c>
      <c r="L9" s="116"/>
      <c r="M9" s="119"/>
    </row>
    <row r="10" spans="1:13" ht="15.75" customHeight="1" x14ac:dyDescent="0.35">
      <c r="A10" s="80">
        <v>1</v>
      </c>
      <c r="B10" s="96" t="s">
        <v>119</v>
      </c>
      <c r="C10" s="97" t="s">
        <v>120</v>
      </c>
      <c r="D10" s="98" t="s">
        <v>67</v>
      </c>
      <c r="E10" s="99"/>
      <c r="F10" s="99"/>
      <c r="G10" s="98" t="str">
        <f>IF(D10="Ambos", IF(AND(ISNUMBER(E10), ISNUMBER(F10)), IF(E10=F10, 0, 1), ""), "")</f>
        <v/>
      </c>
      <c r="H10" s="100" t="str">
        <f t="shared" si="0"/>
        <v xml:space="preserve"> </v>
      </c>
      <c r="I10" s="101" t="s">
        <v>73</v>
      </c>
      <c r="J10" s="98" t="str">
        <f t="shared" si="1"/>
        <v/>
      </c>
      <c r="K10" s="102">
        <v>1</v>
      </c>
      <c r="L10" s="99"/>
      <c r="M10" s="103"/>
    </row>
    <row r="11" spans="1:13" s="65" customFormat="1" ht="15.75" customHeight="1" x14ac:dyDescent="0.35">
      <c r="A11" s="84">
        <v>2</v>
      </c>
      <c r="B11" s="109" t="s">
        <v>121</v>
      </c>
      <c r="C11" s="110" t="s">
        <v>122</v>
      </c>
      <c r="D11" s="111" t="s">
        <v>57</v>
      </c>
      <c r="E11" s="111"/>
      <c r="F11" s="297"/>
      <c r="G11" s="302"/>
      <c r="H11" s="100" t="str">
        <f t="shared" si="0"/>
        <v xml:space="preserve"> </v>
      </c>
      <c r="I11" s="111" t="s">
        <v>68</v>
      </c>
      <c r="J11" s="98" t="str">
        <f t="shared" si="1"/>
        <v/>
      </c>
      <c r="K11" s="112"/>
      <c r="L11" s="111"/>
      <c r="M11" s="113"/>
    </row>
    <row r="12" spans="1:13" ht="15.75" customHeight="1" x14ac:dyDescent="0.35">
      <c r="A12" s="80">
        <v>1</v>
      </c>
      <c r="B12" s="96" t="s">
        <v>123</v>
      </c>
      <c r="C12" s="97" t="s">
        <v>124</v>
      </c>
      <c r="D12" s="98" t="s">
        <v>67</v>
      </c>
      <c r="E12" s="99"/>
      <c r="F12" s="99"/>
      <c r="G12" s="98" t="str">
        <f>IF(D12="Ambos", IF(AND(ISNUMBER(E12), ISNUMBER(F12)), IF(E12=F12, 0, 1), ""), "")</f>
        <v/>
      </c>
      <c r="H12" s="100" t="str">
        <f t="shared" si="0"/>
        <v xml:space="preserve"> </v>
      </c>
      <c r="I12" s="101" t="s">
        <v>73</v>
      </c>
      <c r="J12" s="98" t="str">
        <f t="shared" si="1"/>
        <v/>
      </c>
      <c r="K12" s="102">
        <v>1</v>
      </c>
      <c r="L12" s="99"/>
      <c r="M12" s="103"/>
    </row>
    <row r="13" spans="1:13" ht="15.75" customHeight="1" x14ac:dyDescent="0.35">
      <c r="A13" s="80">
        <v>1</v>
      </c>
      <c r="B13" s="96" t="s">
        <v>125</v>
      </c>
      <c r="C13" s="97" t="s">
        <v>126</v>
      </c>
      <c r="D13" s="98" t="s">
        <v>67</v>
      </c>
      <c r="E13" s="99"/>
      <c r="F13" s="99"/>
      <c r="G13" s="98" t="str">
        <f>IF(D13="Ambos", IF(AND(ISNUMBER(E13), ISNUMBER(F13)), IF(E13=F13, 0, 1), ""), "")</f>
        <v/>
      </c>
      <c r="H13" s="100" t="str">
        <f t="shared" si="0"/>
        <v xml:space="preserve"> </v>
      </c>
      <c r="I13" s="101" t="s">
        <v>103</v>
      </c>
      <c r="J13" s="98" t="str">
        <f t="shared" si="1"/>
        <v/>
      </c>
      <c r="K13" s="102">
        <v>1</v>
      </c>
      <c r="L13" s="99"/>
      <c r="M13" s="103"/>
    </row>
    <row r="14" spans="1:13" ht="15.75" customHeight="1" x14ac:dyDescent="0.35">
      <c r="A14" s="80">
        <v>1</v>
      </c>
      <c r="B14" s="120" t="s">
        <v>127</v>
      </c>
      <c r="C14" s="121" t="s">
        <v>128</v>
      </c>
      <c r="D14" s="99" t="s">
        <v>57</v>
      </c>
      <c r="E14" s="99"/>
      <c r="F14" s="297"/>
      <c r="G14" s="302"/>
      <c r="H14" s="100" t="str">
        <f t="shared" si="0"/>
        <v xml:space="preserve"> </v>
      </c>
      <c r="I14" s="99" t="s">
        <v>103</v>
      </c>
      <c r="J14" s="98" t="str">
        <f t="shared" si="1"/>
        <v/>
      </c>
      <c r="K14" s="102">
        <v>1</v>
      </c>
      <c r="L14" s="99"/>
      <c r="M14" s="122"/>
    </row>
    <row r="15" spans="1:13" ht="15.75" customHeight="1" x14ac:dyDescent="0.35">
      <c r="A15" s="80">
        <v>1</v>
      </c>
      <c r="B15" s="96" t="s">
        <v>129</v>
      </c>
      <c r="C15" s="97" t="s">
        <v>130</v>
      </c>
      <c r="D15" s="98" t="s">
        <v>67</v>
      </c>
      <c r="E15" s="99"/>
      <c r="F15" s="99"/>
      <c r="G15" s="98" t="str">
        <f>IF(D15="Ambos", IF(AND(ISNUMBER(E15), ISNUMBER(F15)), IF(E15=F15, 0, 1), ""), "")</f>
        <v/>
      </c>
      <c r="H15" s="100" t="str">
        <f t="shared" si="0"/>
        <v xml:space="preserve"> </v>
      </c>
      <c r="I15" s="101" t="s">
        <v>68</v>
      </c>
      <c r="J15" s="98" t="str">
        <f t="shared" si="1"/>
        <v/>
      </c>
      <c r="K15" s="102"/>
      <c r="L15" s="99"/>
      <c r="M15" s="103"/>
    </row>
    <row r="16" spans="1:13" ht="15.75" customHeight="1" x14ac:dyDescent="0.35">
      <c r="A16" s="80">
        <v>1</v>
      </c>
      <c r="B16" s="120" t="s">
        <v>131</v>
      </c>
      <c r="C16" s="121" t="s">
        <v>132</v>
      </c>
      <c r="D16" s="99" t="s">
        <v>57</v>
      </c>
      <c r="E16" s="99"/>
      <c r="F16" s="297"/>
      <c r="G16" s="302"/>
      <c r="H16" s="100" t="str">
        <f t="shared" si="0"/>
        <v xml:space="preserve"> </v>
      </c>
      <c r="I16" s="99" t="s">
        <v>103</v>
      </c>
      <c r="J16" s="98" t="str">
        <f t="shared" si="1"/>
        <v/>
      </c>
      <c r="K16" s="102">
        <v>1</v>
      </c>
      <c r="L16" s="99"/>
      <c r="M16" s="122"/>
    </row>
    <row r="17" spans="1:13" ht="15.75" customHeight="1" x14ac:dyDescent="0.35">
      <c r="A17" s="80">
        <v>1</v>
      </c>
      <c r="B17" s="96" t="s">
        <v>133</v>
      </c>
      <c r="C17" s="97" t="s">
        <v>134</v>
      </c>
      <c r="D17" s="98" t="s">
        <v>67</v>
      </c>
      <c r="E17" s="99"/>
      <c r="F17" s="99"/>
      <c r="G17" s="98" t="str">
        <f>IF(D17="Ambos", IF(AND(ISNUMBER(E17), ISNUMBER(F17)), IF(E17=F17, 0, 1), ""), "")</f>
        <v/>
      </c>
      <c r="H17" s="100" t="str">
        <f t="shared" si="0"/>
        <v xml:space="preserve"> </v>
      </c>
      <c r="I17" s="101" t="s">
        <v>103</v>
      </c>
      <c r="J17" s="98" t="str">
        <f t="shared" si="1"/>
        <v/>
      </c>
      <c r="K17" s="102">
        <v>1</v>
      </c>
      <c r="L17" s="99"/>
      <c r="M17" s="103"/>
    </row>
    <row r="18" spans="1:13" ht="15.75" customHeight="1" x14ac:dyDescent="0.35">
      <c r="A18" s="80">
        <v>1</v>
      </c>
      <c r="B18" s="120" t="s">
        <v>135</v>
      </c>
      <c r="C18" s="121" t="s">
        <v>136</v>
      </c>
      <c r="D18" s="99" t="s">
        <v>57</v>
      </c>
      <c r="E18" s="99"/>
      <c r="F18" s="297"/>
      <c r="G18" s="302"/>
      <c r="H18" s="100" t="str">
        <f t="shared" si="0"/>
        <v xml:space="preserve"> </v>
      </c>
      <c r="I18" s="99" t="s">
        <v>103</v>
      </c>
      <c r="J18" s="98" t="str">
        <f t="shared" si="1"/>
        <v/>
      </c>
      <c r="K18" s="102">
        <v>1</v>
      </c>
      <c r="L18" s="99"/>
      <c r="M18" s="122"/>
    </row>
    <row r="19" spans="1:13" ht="15.75" customHeight="1" x14ac:dyDescent="0.35">
      <c r="A19" s="80">
        <v>1</v>
      </c>
      <c r="B19" s="96" t="s">
        <v>137</v>
      </c>
      <c r="C19" s="97" t="s">
        <v>138</v>
      </c>
      <c r="D19" s="98" t="s">
        <v>67</v>
      </c>
      <c r="E19" s="99"/>
      <c r="F19" s="99"/>
      <c r="G19" s="98" t="str">
        <f>IF(D19="Ambos", IF(AND(ISNUMBER(E19), ISNUMBER(F19)), IF(E19=F19, 0, 1), ""), "")</f>
        <v/>
      </c>
      <c r="H19" s="100" t="str">
        <f t="shared" si="0"/>
        <v xml:space="preserve"> </v>
      </c>
      <c r="I19" s="101" t="s">
        <v>73</v>
      </c>
      <c r="J19" s="98" t="str">
        <f t="shared" si="1"/>
        <v/>
      </c>
      <c r="K19" s="102">
        <v>1</v>
      </c>
      <c r="L19" s="99"/>
      <c r="M19" s="103"/>
    </row>
    <row r="20" spans="1:13" s="65" customFormat="1" ht="15.75" customHeight="1" x14ac:dyDescent="0.35">
      <c r="A20" s="84">
        <v>2</v>
      </c>
      <c r="B20" s="109" t="s">
        <v>139</v>
      </c>
      <c r="C20" s="110" t="s">
        <v>140</v>
      </c>
      <c r="D20" s="111" t="s">
        <v>141</v>
      </c>
      <c r="E20" s="111"/>
      <c r="F20" s="111"/>
      <c r="G20" s="98"/>
      <c r="H20" s="100" t="str">
        <f t="shared" si="0"/>
        <v xml:space="preserve"> </v>
      </c>
      <c r="I20" s="111" t="s">
        <v>73</v>
      </c>
      <c r="J20" s="98" t="str">
        <f t="shared" si="1"/>
        <v/>
      </c>
      <c r="K20" s="112">
        <v>2</v>
      </c>
      <c r="L20" s="111"/>
      <c r="M20" s="113"/>
    </row>
    <row r="21" spans="1:13" ht="15.75" customHeight="1" x14ac:dyDescent="0.35">
      <c r="A21" s="80">
        <v>1</v>
      </c>
      <c r="B21" s="96" t="s">
        <v>142</v>
      </c>
      <c r="C21" s="97" t="s">
        <v>143</v>
      </c>
      <c r="D21" s="98" t="s">
        <v>67</v>
      </c>
      <c r="E21" s="99"/>
      <c r="F21" s="99"/>
      <c r="G21" s="98" t="str">
        <f>IF(D21="Ambos", IF(AND(ISNUMBER(E21), ISNUMBER(F21)), IF(E21=F21, 0, 1), ""), "")</f>
        <v/>
      </c>
      <c r="H21" s="100" t="str">
        <f t="shared" si="0"/>
        <v xml:space="preserve"> </v>
      </c>
      <c r="I21" s="101" t="s">
        <v>103</v>
      </c>
      <c r="J21" s="98" t="str">
        <f t="shared" si="1"/>
        <v/>
      </c>
      <c r="K21" s="102">
        <v>1</v>
      </c>
      <c r="L21" s="99"/>
      <c r="M21" s="103"/>
    </row>
    <row r="22" spans="1:13" s="65" customFormat="1" ht="15.75" customHeight="1" x14ac:dyDescent="0.35">
      <c r="A22" s="84">
        <v>2</v>
      </c>
      <c r="B22" s="109" t="s">
        <v>144</v>
      </c>
      <c r="C22" s="110" t="s">
        <v>145</v>
      </c>
      <c r="D22" s="111" t="s">
        <v>57</v>
      </c>
      <c r="E22" s="111"/>
      <c r="F22" s="297"/>
      <c r="G22" s="302"/>
      <c r="H22" s="100" t="str">
        <f t="shared" si="0"/>
        <v xml:space="preserve"> </v>
      </c>
      <c r="I22" s="111" t="s">
        <v>103</v>
      </c>
      <c r="J22" s="98" t="str">
        <f t="shared" si="1"/>
        <v/>
      </c>
      <c r="K22" s="112">
        <v>2</v>
      </c>
      <c r="L22" s="111"/>
      <c r="M22" s="113"/>
    </row>
    <row r="23" spans="1:13" ht="15.75" customHeight="1" x14ac:dyDescent="0.35">
      <c r="A23" s="80">
        <v>1</v>
      </c>
      <c r="B23" s="96" t="s">
        <v>146</v>
      </c>
      <c r="C23" s="97" t="s">
        <v>147</v>
      </c>
      <c r="D23" s="98" t="s">
        <v>67</v>
      </c>
      <c r="E23" s="99"/>
      <c r="F23" s="99"/>
      <c r="G23" s="98" t="str">
        <f>IF(D23="Ambos", IF(AND(ISNUMBER(E23), ISNUMBER(F23)), IF(E23=F23, 0, 1), ""), "")</f>
        <v/>
      </c>
      <c r="H23" s="100" t="str">
        <f t="shared" si="0"/>
        <v xml:space="preserve"> </v>
      </c>
      <c r="I23" s="101" t="s">
        <v>103</v>
      </c>
      <c r="J23" s="98" t="str">
        <f t="shared" si="1"/>
        <v/>
      </c>
      <c r="K23" s="102">
        <v>1</v>
      </c>
      <c r="L23" s="99"/>
      <c r="M23" s="103" t="s">
        <v>148</v>
      </c>
    </row>
    <row r="24" spans="1:13" s="65" customFormat="1" ht="15.75" customHeight="1" x14ac:dyDescent="0.35">
      <c r="A24" s="84">
        <v>2</v>
      </c>
      <c r="B24" s="109" t="s">
        <v>149</v>
      </c>
      <c r="C24" s="110" t="s">
        <v>150</v>
      </c>
      <c r="D24" s="111" t="s">
        <v>57</v>
      </c>
      <c r="E24" s="111"/>
      <c r="F24" s="297"/>
      <c r="G24" s="302"/>
      <c r="H24" s="100" t="str">
        <f t="shared" si="0"/>
        <v xml:space="preserve"> </v>
      </c>
      <c r="I24" s="111" t="s">
        <v>103</v>
      </c>
      <c r="J24" s="98" t="str">
        <f t="shared" si="1"/>
        <v/>
      </c>
      <c r="K24" s="112">
        <v>2</v>
      </c>
      <c r="L24" s="111"/>
      <c r="M24" s="113"/>
    </row>
    <row r="25" spans="1:13" ht="15.75" customHeight="1" x14ac:dyDescent="0.35">
      <c r="A25" s="80">
        <v>1</v>
      </c>
      <c r="B25" s="96" t="s">
        <v>151</v>
      </c>
      <c r="C25" s="97" t="s">
        <v>152</v>
      </c>
      <c r="D25" s="98" t="s">
        <v>67</v>
      </c>
      <c r="E25" s="99"/>
      <c r="F25" s="99"/>
      <c r="G25" s="98" t="str">
        <f>IF(D25="Ambos", IF(AND(ISNUMBER(E25), ISNUMBER(F25)), IF(E25=F25, 0, 1), ""), "")</f>
        <v/>
      </c>
      <c r="H25" s="100" t="str">
        <f t="shared" si="0"/>
        <v xml:space="preserve"> </v>
      </c>
      <c r="I25" s="101" t="s">
        <v>103</v>
      </c>
      <c r="J25" s="98" t="str">
        <f t="shared" si="1"/>
        <v/>
      </c>
      <c r="K25" s="102">
        <v>1</v>
      </c>
      <c r="L25" s="99"/>
      <c r="M25" s="103"/>
    </row>
    <row r="26" spans="1:13" s="65" customFormat="1" ht="15.75" customHeight="1" x14ac:dyDescent="0.35">
      <c r="A26" s="84">
        <v>2</v>
      </c>
      <c r="B26" s="109" t="s">
        <v>153</v>
      </c>
      <c r="C26" s="110" t="s">
        <v>154</v>
      </c>
      <c r="D26" s="111" t="s">
        <v>57</v>
      </c>
      <c r="E26" s="111"/>
      <c r="F26" s="297"/>
      <c r="G26" s="302"/>
      <c r="H26" s="100" t="str">
        <f t="shared" si="0"/>
        <v xml:space="preserve"> </v>
      </c>
      <c r="I26" s="111" t="s">
        <v>103</v>
      </c>
      <c r="J26" s="98" t="str">
        <f t="shared" si="1"/>
        <v/>
      </c>
      <c r="K26" s="112">
        <v>2</v>
      </c>
      <c r="L26" s="111"/>
      <c r="M26" s="113"/>
    </row>
    <row r="27" spans="1:13" ht="15.75" customHeight="1" x14ac:dyDescent="0.35">
      <c r="A27" s="80">
        <v>1</v>
      </c>
      <c r="B27" s="96" t="s">
        <v>155</v>
      </c>
      <c r="C27" s="97" t="s">
        <v>156</v>
      </c>
      <c r="D27" s="98" t="s">
        <v>67</v>
      </c>
      <c r="E27" s="99"/>
      <c r="F27" s="99"/>
      <c r="G27" s="98" t="str">
        <f>IF(D27="Ambos", IF(AND(ISNUMBER(E27), ISNUMBER(F27)), IF(E27=F27, 0, 1), ""), "")</f>
        <v/>
      </c>
      <c r="H27" s="100" t="str">
        <f t="shared" si="0"/>
        <v xml:space="preserve"> </v>
      </c>
      <c r="I27" s="101" t="s">
        <v>103</v>
      </c>
      <c r="J27" s="98" t="str">
        <f t="shared" si="1"/>
        <v/>
      </c>
      <c r="K27" s="102">
        <v>1</v>
      </c>
      <c r="L27" s="99"/>
      <c r="M27" s="103"/>
    </row>
    <row r="28" spans="1:13" s="65" customFormat="1" ht="15.75" customHeight="1" x14ac:dyDescent="0.35">
      <c r="A28" s="84">
        <v>2</v>
      </c>
      <c r="B28" s="109" t="s">
        <v>157</v>
      </c>
      <c r="C28" s="110" t="s">
        <v>158</v>
      </c>
      <c r="D28" s="111" t="s">
        <v>57</v>
      </c>
      <c r="E28" s="111"/>
      <c r="F28" s="297"/>
      <c r="G28" s="302"/>
      <c r="H28" s="100" t="str">
        <f t="shared" si="0"/>
        <v xml:space="preserve"> </v>
      </c>
      <c r="I28" s="111" t="s">
        <v>103</v>
      </c>
      <c r="J28" s="98" t="str">
        <f t="shared" si="1"/>
        <v/>
      </c>
      <c r="K28" s="112">
        <v>2</v>
      </c>
      <c r="L28" s="111"/>
      <c r="M28" s="113"/>
    </row>
    <row r="29" spans="1:13" ht="15.75" customHeight="1" x14ac:dyDescent="0.35">
      <c r="A29" s="80">
        <v>1</v>
      </c>
      <c r="B29" s="96" t="s">
        <v>159</v>
      </c>
      <c r="C29" s="97" t="s">
        <v>160</v>
      </c>
      <c r="D29" s="98" t="s">
        <v>67</v>
      </c>
      <c r="E29" s="99"/>
      <c r="F29" s="99"/>
      <c r="G29" s="98" t="str">
        <f>IF(D29="Ambos", IF(AND(ISNUMBER(E29), ISNUMBER(F29)), IF(E29=F29, 0, 1), ""), "")</f>
        <v/>
      </c>
      <c r="H29" s="100" t="str">
        <f t="shared" si="0"/>
        <v xml:space="preserve"> </v>
      </c>
      <c r="I29" s="101" t="s">
        <v>103</v>
      </c>
      <c r="J29" s="98" t="str">
        <f t="shared" si="1"/>
        <v/>
      </c>
      <c r="K29" s="102">
        <v>1</v>
      </c>
      <c r="L29" s="99"/>
      <c r="M29" s="103"/>
    </row>
    <row r="30" spans="1:13" s="65" customFormat="1" ht="15.75" customHeight="1" x14ac:dyDescent="0.35">
      <c r="A30" s="84">
        <v>2</v>
      </c>
      <c r="B30" s="109" t="s">
        <v>161</v>
      </c>
      <c r="C30" s="110" t="s">
        <v>162</v>
      </c>
      <c r="D30" s="111" t="s">
        <v>57</v>
      </c>
      <c r="E30" s="111"/>
      <c r="F30" s="297"/>
      <c r="G30" s="302"/>
      <c r="H30" s="100" t="str">
        <f t="shared" si="0"/>
        <v xml:space="preserve"> </v>
      </c>
      <c r="I30" s="111" t="s">
        <v>103</v>
      </c>
      <c r="J30" s="98" t="str">
        <f t="shared" si="1"/>
        <v/>
      </c>
      <c r="K30" s="112">
        <v>2</v>
      </c>
      <c r="L30" s="111"/>
      <c r="M30" s="113"/>
    </row>
    <row r="31" spans="1:13" ht="15.75" customHeight="1" x14ac:dyDescent="0.35">
      <c r="A31" s="80">
        <v>1</v>
      </c>
      <c r="B31" s="96" t="s">
        <v>163</v>
      </c>
      <c r="C31" s="97" t="s">
        <v>164</v>
      </c>
      <c r="D31" s="98" t="s">
        <v>67</v>
      </c>
      <c r="E31" s="99"/>
      <c r="F31" s="99"/>
      <c r="G31" s="98" t="str">
        <f>IF(D31="Ambos", IF(AND(ISNUMBER(E31), ISNUMBER(F31)), IF(E31=F31, 0, 1), ""), "")</f>
        <v/>
      </c>
      <c r="H31" s="100" t="str">
        <f t="shared" si="0"/>
        <v xml:space="preserve"> </v>
      </c>
      <c r="I31" s="101" t="s">
        <v>73</v>
      </c>
      <c r="J31" s="98" t="str">
        <f t="shared" si="1"/>
        <v/>
      </c>
      <c r="K31" s="102">
        <v>1</v>
      </c>
      <c r="L31" s="99"/>
      <c r="M31" s="103"/>
    </row>
    <row r="32" spans="1:13" s="65" customFormat="1" ht="15.75" customHeight="1" x14ac:dyDescent="0.35">
      <c r="A32" s="84">
        <v>2</v>
      </c>
      <c r="B32" s="109" t="s">
        <v>165</v>
      </c>
      <c r="C32" s="110" t="s">
        <v>166</v>
      </c>
      <c r="D32" s="111" t="s">
        <v>57</v>
      </c>
      <c r="E32" s="111"/>
      <c r="F32" s="297"/>
      <c r="G32" s="302"/>
      <c r="H32" s="100" t="str">
        <f t="shared" si="0"/>
        <v xml:space="preserve"> </v>
      </c>
      <c r="I32" s="111" t="s">
        <v>73</v>
      </c>
      <c r="J32" s="98" t="str">
        <f t="shared" si="1"/>
        <v/>
      </c>
      <c r="K32" s="112">
        <v>2</v>
      </c>
      <c r="L32" s="111"/>
      <c r="M32" s="113"/>
    </row>
    <row r="33" spans="1:13" ht="15.75" customHeight="1" x14ac:dyDescent="0.35">
      <c r="A33" s="80">
        <v>1</v>
      </c>
      <c r="B33" s="96" t="s">
        <v>167</v>
      </c>
      <c r="C33" s="97" t="s">
        <v>168</v>
      </c>
      <c r="D33" s="98" t="s">
        <v>67</v>
      </c>
      <c r="E33" s="99"/>
      <c r="F33" s="99"/>
      <c r="G33" s="98" t="str">
        <f>IF(D33="Ambos", IF(AND(ISNUMBER(E33), ISNUMBER(F33)), IF(E33=F33, 0, 1), ""), "")</f>
        <v/>
      </c>
      <c r="H33" s="100" t="str">
        <f t="shared" si="0"/>
        <v xml:space="preserve"> </v>
      </c>
      <c r="I33" s="101" t="s">
        <v>73</v>
      </c>
      <c r="J33" s="98" t="str">
        <f t="shared" si="1"/>
        <v/>
      </c>
      <c r="K33" s="102">
        <v>1</v>
      </c>
      <c r="L33" s="99"/>
      <c r="M33" s="103"/>
    </row>
    <row r="34" spans="1:13" s="65" customFormat="1" ht="15.75" customHeight="1" x14ac:dyDescent="0.35">
      <c r="A34" s="84">
        <v>2</v>
      </c>
      <c r="B34" s="109" t="s">
        <v>169</v>
      </c>
      <c r="C34" s="110" t="s">
        <v>170</v>
      </c>
      <c r="D34" s="111" t="s">
        <v>57</v>
      </c>
      <c r="E34" s="111"/>
      <c r="F34" s="297"/>
      <c r="G34" s="302"/>
      <c r="H34" s="100" t="str">
        <f t="shared" si="0"/>
        <v xml:space="preserve"> </v>
      </c>
      <c r="I34" s="111" t="s">
        <v>73</v>
      </c>
      <c r="J34" s="98" t="str">
        <f t="shared" si="1"/>
        <v/>
      </c>
      <c r="K34" s="112">
        <v>2</v>
      </c>
      <c r="L34" s="111"/>
      <c r="M34" s="113"/>
    </row>
    <row r="35" spans="1:13" ht="15.75" customHeight="1" x14ac:dyDescent="0.35">
      <c r="A35" s="80">
        <v>1</v>
      </c>
      <c r="B35" s="96" t="s">
        <v>171</v>
      </c>
      <c r="C35" s="97" t="s">
        <v>172</v>
      </c>
      <c r="D35" s="98" t="s">
        <v>67</v>
      </c>
      <c r="E35" s="99"/>
      <c r="F35" s="99"/>
      <c r="G35" s="98" t="str">
        <f>IF(D35="Ambos", IF(AND(ISNUMBER(E35), ISNUMBER(F35)), IF(E35=F35, 0, 1), ""), "")</f>
        <v/>
      </c>
      <c r="H35" s="100" t="str">
        <f t="shared" si="0"/>
        <v xml:space="preserve"> </v>
      </c>
      <c r="I35" s="101" t="s">
        <v>71</v>
      </c>
      <c r="J35" s="98" t="str">
        <f t="shared" si="1"/>
        <v/>
      </c>
      <c r="K35" s="102">
        <v>1</v>
      </c>
      <c r="L35" s="99"/>
      <c r="M35" s="103"/>
    </row>
    <row r="36" spans="1:13" ht="15.75" customHeight="1" x14ac:dyDescent="0.35">
      <c r="A36" s="80">
        <v>1</v>
      </c>
      <c r="B36" s="96">
        <v>2.34</v>
      </c>
      <c r="C36" s="97" t="s">
        <v>173</v>
      </c>
      <c r="D36" s="100" t="s">
        <v>58</v>
      </c>
      <c r="E36" s="99"/>
      <c r="F36" s="99"/>
      <c r="G36" s="98"/>
      <c r="H36" s="100" t="str">
        <f t="shared" si="0"/>
        <v xml:space="preserve"> </v>
      </c>
      <c r="I36" s="101" t="s">
        <v>68</v>
      </c>
      <c r="J36" s="98" t="str">
        <f t="shared" si="1"/>
        <v/>
      </c>
      <c r="K36" s="102"/>
      <c r="L36" s="99"/>
      <c r="M36" s="103" t="s">
        <v>174</v>
      </c>
    </row>
    <row r="37" spans="1:13" ht="15.75" customHeight="1" x14ac:dyDescent="0.35">
      <c r="A37" s="80">
        <v>2</v>
      </c>
      <c r="B37" s="96">
        <v>2.35</v>
      </c>
      <c r="C37" s="97" t="s">
        <v>175</v>
      </c>
      <c r="D37" s="98" t="s">
        <v>57</v>
      </c>
      <c r="E37" s="99"/>
      <c r="F37" s="296"/>
      <c r="G37" s="302"/>
      <c r="H37" s="100" t="str">
        <f t="shared" si="0"/>
        <v xml:space="preserve"> </v>
      </c>
      <c r="I37" s="101" t="s">
        <v>68</v>
      </c>
      <c r="J37" s="98" t="str">
        <f t="shared" si="1"/>
        <v/>
      </c>
      <c r="K37" s="102"/>
      <c r="L37" s="99"/>
      <c r="M37" s="103"/>
    </row>
    <row r="38" spans="1:13" s="65" customFormat="1" ht="15.75" customHeight="1" x14ac:dyDescent="0.35">
      <c r="A38" s="80">
        <v>2</v>
      </c>
      <c r="B38" s="96">
        <v>2.36</v>
      </c>
      <c r="C38" s="97" t="s">
        <v>176</v>
      </c>
      <c r="D38" s="98" t="s">
        <v>57</v>
      </c>
      <c r="E38" s="99"/>
      <c r="F38" s="296"/>
      <c r="G38" s="302"/>
      <c r="H38" s="100" t="str">
        <f t="shared" si="0"/>
        <v xml:space="preserve"> </v>
      </c>
      <c r="I38" s="101" t="s">
        <v>68</v>
      </c>
      <c r="J38" s="98" t="str">
        <f t="shared" si="1"/>
        <v/>
      </c>
      <c r="K38" s="102"/>
      <c r="L38" s="99"/>
      <c r="M38" s="103"/>
    </row>
    <row r="39" spans="1:13" s="67" customFormat="1" ht="15.75" customHeight="1" x14ac:dyDescent="0.35">
      <c r="A39" s="82">
        <v>2</v>
      </c>
      <c r="B39" s="104">
        <v>2.37</v>
      </c>
      <c r="C39" s="110" t="s">
        <v>177</v>
      </c>
      <c r="D39" s="106" t="s">
        <v>57</v>
      </c>
      <c r="E39" s="106"/>
      <c r="F39" s="300"/>
      <c r="G39" s="302"/>
      <c r="H39" s="100" t="str">
        <f t="shared" si="0"/>
        <v xml:space="preserve"> </v>
      </c>
      <c r="I39" s="106" t="s">
        <v>103</v>
      </c>
      <c r="J39" s="98" t="str">
        <f t="shared" si="1"/>
        <v/>
      </c>
      <c r="K39" s="107">
        <v>2</v>
      </c>
      <c r="L39" s="106"/>
      <c r="M39" s="108"/>
    </row>
    <row r="40" spans="1:13" ht="15.75" customHeight="1" x14ac:dyDescent="0.35">
      <c r="A40" s="80">
        <v>1</v>
      </c>
      <c r="B40" s="96">
        <v>2.38</v>
      </c>
      <c r="C40" s="97" t="s">
        <v>178</v>
      </c>
      <c r="D40" s="98" t="s">
        <v>57</v>
      </c>
      <c r="E40" s="99"/>
      <c r="F40" s="296"/>
      <c r="G40" s="302"/>
      <c r="H40" s="100" t="str">
        <f t="shared" si="0"/>
        <v xml:space="preserve"> </v>
      </c>
      <c r="I40" s="101" t="s">
        <v>68</v>
      </c>
      <c r="J40" s="98" t="str">
        <f t="shared" si="1"/>
        <v/>
      </c>
      <c r="K40" s="102"/>
      <c r="L40" s="99"/>
      <c r="M40" s="103" t="s">
        <v>179</v>
      </c>
    </row>
    <row r="41" spans="1:13" s="65" customFormat="1" ht="15.75" customHeight="1" x14ac:dyDescent="0.35">
      <c r="A41" s="84">
        <v>2</v>
      </c>
      <c r="B41" s="109">
        <v>2.39</v>
      </c>
      <c r="C41" s="110" t="s">
        <v>180</v>
      </c>
      <c r="D41" s="111" t="s">
        <v>57</v>
      </c>
      <c r="E41" s="111"/>
      <c r="F41" s="297"/>
      <c r="G41" s="302"/>
      <c r="H41" s="100" t="str">
        <f t="shared" si="0"/>
        <v xml:space="preserve"> </v>
      </c>
      <c r="I41" s="111" t="s">
        <v>73</v>
      </c>
      <c r="J41" s="98" t="str">
        <f t="shared" si="1"/>
        <v/>
      </c>
      <c r="K41" s="112">
        <v>2</v>
      </c>
      <c r="L41" s="111"/>
      <c r="M41" s="113"/>
    </row>
    <row r="42" spans="1:13" s="64" customFormat="1" ht="15.75" customHeight="1" x14ac:dyDescent="0.35">
      <c r="A42" s="81">
        <v>3</v>
      </c>
      <c r="B42" s="123">
        <v>2.4</v>
      </c>
      <c r="C42" s="73" t="s">
        <v>181</v>
      </c>
      <c r="D42" s="74" t="s">
        <v>57</v>
      </c>
      <c r="E42" s="74"/>
      <c r="F42" s="295"/>
      <c r="G42" s="302"/>
      <c r="H42" s="100" t="str">
        <f t="shared" si="0"/>
        <v xml:space="preserve"> </v>
      </c>
      <c r="I42" s="74" t="s">
        <v>73</v>
      </c>
      <c r="J42" s="98" t="str">
        <f t="shared" si="1"/>
        <v/>
      </c>
      <c r="K42" s="124">
        <v>3</v>
      </c>
      <c r="L42" s="74"/>
      <c r="M42" s="125"/>
    </row>
    <row r="43" spans="1:13" s="64" customFormat="1" ht="15.75" customHeight="1" x14ac:dyDescent="0.35">
      <c r="A43" s="81">
        <v>3</v>
      </c>
      <c r="B43" s="72">
        <v>2.41</v>
      </c>
      <c r="C43" s="73" t="s">
        <v>182</v>
      </c>
      <c r="D43" s="74" t="s">
        <v>57</v>
      </c>
      <c r="E43" s="74"/>
      <c r="F43" s="295"/>
      <c r="G43" s="302"/>
      <c r="H43" s="100" t="str">
        <f t="shared" si="0"/>
        <v xml:space="preserve"> </v>
      </c>
      <c r="I43" s="74" t="s">
        <v>73</v>
      </c>
      <c r="J43" s="98" t="str">
        <f t="shared" si="1"/>
        <v/>
      </c>
      <c r="K43" s="124">
        <v>3</v>
      </c>
      <c r="L43" s="74"/>
      <c r="M43" s="125"/>
    </row>
    <row r="44" spans="1:13" ht="15.75" customHeight="1" x14ac:dyDescent="0.35">
      <c r="A44" s="80">
        <v>1</v>
      </c>
      <c r="B44" s="96">
        <v>2.42</v>
      </c>
      <c r="C44" s="97" t="s">
        <v>183</v>
      </c>
      <c r="D44" s="98" t="s">
        <v>57</v>
      </c>
      <c r="E44" s="99"/>
      <c r="F44" s="296"/>
      <c r="G44" s="302"/>
      <c r="H44" s="100" t="str">
        <f t="shared" si="0"/>
        <v xml:space="preserve"> </v>
      </c>
      <c r="I44" s="101" t="s">
        <v>103</v>
      </c>
      <c r="J44" s="98" t="str">
        <f t="shared" si="1"/>
        <v/>
      </c>
      <c r="K44" s="102">
        <v>1</v>
      </c>
      <c r="L44" s="99"/>
      <c r="M44" s="119"/>
    </row>
    <row r="45" spans="1:13" s="4" customFormat="1" ht="46.5" x14ac:dyDescent="0.35">
      <c r="A45" s="86">
        <v>1</v>
      </c>
      <c r="B45" s="85">
        <v>2.4300000000000002</v>
      </c>
      <c r="C45" s="114" t="s">
        <v>584</v>
      </c>
      <c r="D45" s="115" t="s">
        <v>57</v>
      </c>
      <c r="E45" s="116"/>
      <c r="F45" s="298"/>
      <c r="G45" s="302"/>
      <c r="H45" s="100" t="str">
        <f t="shared" si="0"/>
        <v xml:space="preserve"> </v>
      </c>
      <c r="I45" s="117" t="s">
        <v>103</v>
      </c>
      <c r="J45" s="98" t="str">
        <f t="shared" si="1"/>
        <v/>
      </c>
      <c r="K45" s="118">
        <v>1</v>
      </c>
      <c r="L45" s="116"/>
      <c r="M45" s="119"/>
    </row>
    <row r="46" spans="1:13" s="4" customFormat="1" ht="15.75" customHeight="1" x14ac:dyDescent="0.35">
      <c r="A46" s="126">
        <v>1</v>
      </c>
      <c r="B46" s="127">
        <v>2.44</v>
      </c>
      <c r="C46" s="114" t="s">
        <v>184</v>
      </c>
      <c r="D46" s="115" t="s">
        <v>57</v>
      </c>
      <c r="E46" s="116"/>
      <c r="F46" s="298"/>
      <c r="G46" s="302"/>
      <c r="H46" s="100" t="str">
        <f t="shared" si="0"/>
        <v xml:space="preserve"> </v>
      </c>
      <c r="I46" s="117" t="s">
        <v>68</v>
      </c>
      <c r="J46" s="98" t="str">
        <f t="shared" si="1"/>
        <v/>
      </c>
      <c r="K46" s="128"/>
      <c r="L46" s="116"/>
      <c r="M46" s="119"/>
    </row>
    <row r="47" spans="1:13" s="67" customFormat="1" ht="15.75" customHeight="1" x14ac:dyDescent="0.35">
      <c r="A47" s="129">
        <v>2</v>
      </c>
      <c r="B47" s="130" t="s">
        <v>185</v>
      </c>
      <c r="C47" s="105" t="s">
        <v>186</v>
      </c>
      <c r="D47" s="106" t="s">
        <v>67</v>
      </c>
      <c r="E47" s="106"/>
      <c r="F47" s="106"/>
      <c r="G47" s="98" t="str">
        <f>IF(D47="Ambos", IF(AND(ISNUMBER(E47), ISNUMBER(F47)), IF(E47=F47, 0, 1), ""), "")</f>
        <v/>
      </c>
      <c r="H47" s="100" t="str">
        <f t="shared" si="0"/>
        <v xml:space="preserve"> </v>
      </c>
      <c r="I47" s="106" t="s">
        <v>73</v>
      </c>
      <c r="J47" s="98" t="str">
        <f t="shared" si="1"/>
        <v/>
      </c>
      <c r="K47" s="131">
        <v>2</v>
      </c>
      <c r="L47" s="106"/>
      <c r="M47" s="108"/>
    </row>
    <row r="48" spans="1:13" s="67" customFormat="1" ht="15.75" customHeight="1" x14ac:dyDescent="0.35">
      <c r="A48" s="82">
        <v>2</v>
      </c>
      <c r="B48" s="132" t="s">
        <v>187</v>
      </c>
      <c r="C48" s="105" t="s">
        <v>188</v>
      </c>
      <c r="D48" s="106" t="s">
        <v>67</v>
      </c>
      <c r="E48" s="106"/>
      <c r="F48" s="106"/>
      <c r="G48" s="98" t="str">
        <f t="shared" ref="G48:G49" si="2">IF(D48="Ambos", IF(AND(ISNUMBER(E48), ISNUMBER(F48)), IF(E48=F48, 0, 1), ""), "")</f>
        <v/>
      </c>
      <c r="H48" s="100" t="str">
        <f t="shared" si="0"/>
        <v xml:space="preserve"> </v>
      </c>
      <c r="I48" s="106" t="s">
        <v>73</v>
      </c>
      <c r="J48" s="98" t="str">
        <f t="shared" si="1"/>
        <v/>
      </c>
      <c r="K48" s="133">
        <v>2</v>
      </c>
      <c r="L48" s="106"/>
      <c r="M48" s="108"/>
    </row>
    <row r="49" spans="1:104" s="67" customFormat="1" ht="15.75" customHeight="1" x14ac:dyDescent="0.35">
      <c r="A49" s="82">
        <v>2</v>
      </c>
      <c r="B49" s="134">
        <v>2.4700000000000002</v>
      </c>
      <c r="C49" s="105" t="s">
        <v>189</v>
      </c>
      <c r="D49" s="106" t="s">
        <v>67</v>
      </c>
      <c r="E49" s="106"/>
      <c r="F49" s="106"/>
      <c r="G49" s="98" t="str">
        <f t="shared" si="2"/>
        <v/>
      </c>
      <c r="H49" s="100" t="str">
        <f t="shared" si="0"/>
        <v xml:space="preserve"> </v>
      </c>
      <c r="I49" s="106" t="s">
        <v>103</v>
      </c>
      <c r="J49" s="98" t="str">
        <f t="shared" si="1"/>
        <v/>
      </c>
      <c r="K49" s="107">
        <v>2</v>
      </c>
      <c r="L49" s="106"/>
      <c r="M49" s="108"/>
    </row>
    <row r="50" spans="1:104" s="64" customFormat="1" ht="15.75" customHeight="1" x14ac:dyDescent="0.35">
      <c r="A50" s="81">
        <v>3</v>
      </c>
      <c r="B50" s="72">
        <v>2.48</v>
      </c>
      <c r="C50" s="73" t="s">
        <v>190</v>
      </c>
      <c r="D50" s="74" t="s">
        <v>57</v>
      </c>
      <c r="E50" s="74"/>
      <c r="F50" s="295"/>
      <c r="G50" s="302"/>
      <c r="H50" s="100" t="str">
        <f t="shared" si="0"/>
        <v xml:space="preserve"> </v>
      </c>
      <c r="I50" s="74" t="s">
        <v>71</v>
      </c>
      <c r="J50" s="98" t="str">
        <f t="shared" si="1"/>
        <v/>
      </c>
      <c r="K50" s="124">
        <v>3</v>
      </c>
      <c r="L50" s="74"/>
      <c r="M50" s="125"/>
    </row>
    <row r="51" spans="1:104" ht="15.75" customHeight="1" x14ac:dyDescent="0.35">
      <c r="A51" s="80"/>
      <c r="B51" s="329"/>
      <c r="C51" s="330" t="s">
        <v>191</v>
      </c>
      <c r="D51" s="331"/>
      <c r="E51" s="331"/>
      <c r="F51" s="331"/>
      <c r="G51" s="325" t="str">
        <f>IF(D51="Ambos", IF(AND(ISNUMBER(E51), ISNUMBER(F51)), IF(E51=F51, 0, 1), ""), "")</f>
        <v/>
      </c>
      <c r="H51" s="316" t="str">
        <f t="shared" si="0"/>
        <v xml:space="preserve"> </v>
      </c>
      <c r="I51" s="331"/>
      <c r="J51" s="325" t="str">
        <f t="shared" si="1"/>
        <v/>
      </c>
      <c r="K51" s="332"/>
      <c r="L51" s="331"/>
      <c r="M51" s="331"/>
    </row>
    <row r="52" spans="1:104" ht="15.75" customHeight="1" x14ac:dyDescent="0.35">
      <c r="A52" s="80">
        <v>1</v>
      </c>
      <c r="B52" s="96">
        <v>2.4900000000000002</v>
      </c>
      <c r="C52" s="97" t="s">
        <v>192</v>
      </c>
      <c r="D52" s="98" t="s">
        <v>58</v>
      </c>
      <c r="E52" s="138"/>
      <c r="F52" s="99"/>
      <c r="G52" s="98"/>
      <c r="H52" s="100" t="str">
        <f t="shared" si="0"/>
        <v xml:space="preserve"> </v>
      </c>
      <c r="I52" s="101" t="s">
        <v>68</v>
      </c>
      <c r="J52" s="98" t="str">
        <f t="shared" si="1"/>
        <v/>
      </c>
      <c r="K52" s="102"/>
      <c r="L52" s="99"/>
      <c r="M52" s="206" t="s">
        <v>193</v>
      </c>
    </row>
    <row r="53" spans="1:104" ht="15.75" customHeight="1" x14ac:dyDescent="0.35">
      <c r="A53" s="80">
        <v>1</v>
      </c>
      <c r="B53" s="139">
        <v>2.5</v>
      </c>
      <c r="C53" s="97" t="s">
        <v>194</v>
      </c>
      <c r="D53" s="98"/>
      <c r="E53" s="99"/>
      <c r="F53" s="99"/>
      <c r="G53" s="98" t="str">
        <f>IF(D53="Ambos", IF(AND(ISNUMBER(E53), ISNUMBER(F53)), IF(E53=F53, 0, 1), ""), "")</f>
        <v/>
      </c>
      <c r="H53" s="100" t="str">
        <f t="shared" si="0"/>
        <v xml:space="preserve"> </v>
      </c>
      <c r="I53" s="101"/>
      <c r="J53" s="98" t="str">
        <f t="shared" si="1"/>
        <v/>
      </c>
      <c r="K53" s="102"/>
      <c r="L53" s="99"/>
      <c r="M53" s="119"/>
    </row>
    <row r="54" spans="1:104" ht="15.75" customHeight="1" x14ac:dyDescent="0.35">
      <c r="A54" s="80">
        <v>1</v>
      </c>
      <c r="B54" s="96">
        <v>2.5099999999999998</v>
      </c>
      <c r="C54" s="97" t="s">
        <v>194</v>
      </c>
      <c r="D54" s="98"/>
      <c r="E54" s="99"/>
      <c r="F54" s="99"/>
      <c r="G54" s="98" t="str">
        <f>IF(D54="Ambos", IF(AND(ISNUMBER(E54), ISNUMBER(F54)), IF(E54=F54, 0, 1), ""), "")</f>
        <v/>
      </c>
      <c r="H54" s="100" t="str">
        <f t="shared" si="0"/>
        <v xml:space="preserve"> </v>
      </c>
      <c r="I54" s="101"/>
      <c r="J54" s="98" t="str">
        <f t="shared" si="1"/>
        <v/>
      </c>
      <c r="K54" s="102"/>
      <c r="L54" s="99"/>
      <c r="M54" s="119"/>
    </row>
    <row r="55" spans="1:104" ht="15.75" customHeight="1" x14ac:dyDescent="0.35">
      <c r="A55" s="80">
        <v>1</v>
      </c>
      <c r="B55" s="96">
        <v>2.52</v>
      </c>
      <c r="C55" s="97" t="s">
        <v>194</v>
      </c>
      <c r="D55" s="98"/>
      <c r="E55" s="99"/>
      <c r="F55" s="99"/>
      <c r="G55" s="98" t="str">
        <f>IF(D55="Ambos", IF(AND(ISNUMBER(E55), ISNUMBER(F55)), IF(E55=F55, 0, 1), ""), "")</f>
        <v/>
      </c>
      <c r="H55" s="100" t="str">
        <f t="shared" si="0"/>
        <v xml:space="preserve"> </v>
      </c>
      <c r="I55" s="101"/>
      <c r="J55" s="98" t="str">
        <f t="shared" si="1"/>
        <v/>
      </c>
      <c r="K55" s="102"/>
      <c r="L55" s="99"/>
      <c r="M55" s="119"/>
    </row>
    <row r="56" spans="1:104" s="3" customFormat="1" ht="15.75" customHeight="1" x14ac:dyDescent="0.35">
      <c r="A56" s="140"/>
      <c r="B56" s="141" t="s">
        <v>107</v>
      </c>
      <c r="C56" s="142"/>
      <c r="D56" s="143"/>
      <c r="E56" s="143">
        <f t="shared" ref="E56:G56" si="3">COUNT(E3:E55)</f>
        <v>0</v>
      </c>
      <c r="F56" s="143">
        <f t="shared" si="3"/>
        <v>0</v>
      </c>
      <c r="G56" s="143">
        <f t="shared" si="3"/>
        <v>0</v>
      </c>
      <c r="H56" s="144">
        <f>SUM(A3:A55)</f>
        <v>76</v>
      </c>
      <c r="I56" s="143"/>
      <c r="J56" s="143">
        <f>SUM(K3:K55)</f>
        <v>62</v>
      </c>
      <c r="K56" s="143"/>
      <c r="L56" s="143">
        <f>COUNT(L3:L55)</f>
        <v>0</v>
      </c>
      <c r="M56" s="207"/>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c r="CA56" s="4"/>
      <c r="CB56" s="4"/>
      <c r="CC56" s="4"/>
      <c r="CD56" s="4"/>
      <c r="CE56" s="4"/>
      <c r="CF56" s="4"/>
      <c r="CG56" s="4"/>
      <c r="CH56" s="4"/>
      <c r="CI56" s="4"/>
      <c r="CJ56" s="4"/>
      <c r="CK56" s="4"/>
      <c r="CL56" s="4"/>
      <c r="CM56" s="4"/>
      <c r="CN56" s="4"/>
      <c r="CO56" s="4"/>
      <c r="CP56" s="4"/>
      <c r="CQ56" s="4"/>
      <c r="CR56" s="4"/>
      <c r="CS56" s="4"/>
      <c r="CT56" s="4"/>
      <c r="CU56" s="4"/>
      <c r="CV56" s="4"/>
      <c r="CW56" s="4"/>
      <c r="CX56" s="4"/>
      <c r="CY56" s="4"/>
      <c r="CZ56" s="4"/>
    </row>
    <row r="57" spans="1:104" s="3" customFormat="1" ht="15.75" customHeight="1" x14ac:dyDescent="0.35">
      <c r="A57" s="140"/>
      <c r="B57" s="145" t="s">
        <v>108</v>
      </c>
      <c r="C57" s="142"/>
      <c r="D57" s="143"/>
      <c r="E57" s="143">
        <f t="shared" ref="E57:G57" si="4">COUNTIF(E3:E55, 1)</f>
        <v>0</v>
      </c>
      <c r="F57" s="143">
        <f t="shared" si="4"/>
        <v>0</v>
      </c>
      <c r="G57" s="143">
        <f t="shared" si="4"/>
        <v>0</v>
      </c>
      <c r="H57" s="144">
        <f>SUM(H3:H55)</f>
        <v>0</v>
      </c>
      <c r="I57" s="143"/>
      <c r="J57" s="143">
        <f>SUM(J3:J55)</f>
        <v>0</v>
      </c>
      <c r="K57" s="143"/>
      <c r="L57" s="143">
        <f>COUNTIF(L3:L55, 1)</f>
        <v>0</v>
      </c>
      <c r="M57" s="207"/>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c r="CA57" s="4"/>
      <c r="CB57" s="4"/>
      <c r="CC57" s="4"/>
      <c r="CD57" s="4"/>
      <c r="CE57" s="4"/>
      <c r="CF57" s="4"/>
      <c r="CG57" s="4"/>
      <c r="CH57" s="4"/>
      <c r="CI57" s="4"/>
      <c r="CJ57" s="4"/>
      <c r="CK57" s="4"/>
      <c r="CL57" s="4"/>
      <c r="CM57" s="4"/>
      <c r="CN57" s="4"/>
      <c r="CO57" s="4"/>
      <c r="CP57" s="4"/>
      <c r="CQ57" s="4"/>
      <c r="CR57" s="4"/>
      <c r="CS57" s="4"/>
      <c r="CT57" s="4"/>
      <c r="CU57" s="4"/>
      <c r="CV57" s="4"/>
      <c r="CW57" s="4"/>
      <c r="CX57" s="4"/>
      <c r="CY57" s="4"/>
      <c r="CZ57" s="4"/>
    </row>
    <row r="58" spans="1:104" s="3" customFormat="1" ht="15.75" customHeight="1" x14ac:dyDescent="0.35">
      <c r="A58" s="140"/>
      <c r="B58" s="141" t="s">
        <v>195</v>
      </c>
      <c r="C58" s="142"/>
      <c r="D58" s="143"/>
      <c r="E58" s="143" t="e">
        <f t="shared" ref="E58:F58" si="5">E57/E56</f>
        <v>#DIV/0!</v>
      </c>
      <c r="F58" s="143" t="e">
        <f t="shared" si="5"/>
        <v>#DIV/0!</v>
      </c>
      <c r="G58" s="146" t="e">
        <f>1-(G57/G56)</f>
        <v>#DIV/0!</v>
      </c>
      <c r="H58" s="147">
        <f>H57/H56</f>
        <v>0</v>
      </c>
      <c r="I58" s="143"/>
      <c r="J58" s="148">
        <f>J57/J56</f>
        <v>0</v>
      </c>
      <c r="K58" s="148"/>
      <c r="L58" s="205" t="e">
        <f>1-(L57/L56)</f>
        <v>#DIV/0!</v>
      </c>
      <c r="M58" s="207"/>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row>
    <row r="59" spans="1:104" x14ac:dyDescent="0.35">
      <c r="I59" s="33"/>
      <c r="L59" s="33"/>
    </row>
    <row r="60" spans="1:104" x14ac:dyDescent="0.35">
      <c r="B60" s="1"/>
      <c r="I60" s="33"/>
      <c r="L60" s="33"/>
    </row>
    <row r="61" spans="1:104" x14ac:dyDescent="0.35">
      <c r="I61" s="33"/>
      <c r="L61" s="33"/>
    </row>
    <row r="62" spans="1:104" x14ac:dyDescent="0.35">
      <c r="I62" s="33"/>
      <c r="L62" s="33"/>
    </row>
    <row r="63" spans="1:104" x14ac:dyDescent="0.35">
      <c r="I63" s="33"/>
      <c r="L63" s="33"/>
    </row>
    <row r="64" spans="1:104" x14ac:dyDescent="0.35">
      <c r="I64" s="33"/>
      <c r="L64" s="33"/>
    </row>
    <row r="65" spans="9:12" x14ac:dyDescent="0.35">
      <c r="I65" s="33"/>
      <c r="L65" s="33"/>
    </row>
    <row r="66" spans="9:12" x14ac:dyDescent="0.35">
      <c r="I66" s="33"/>
      <c r="L66" s="33"/>
    </row>
    <row r="67" spans="9:12" x14ac:dyDescent="0.35">
      <c r="I67" s="33"/>
      <c r="L67" s="33"/>
    </row>
    <row r="68" spans="9:12" x14ac:dyDescent="0.35">
      <c r="I68" s="33"/>
      <c r="L68" s="33"/>
    </row>
    <row r="69" spans="9:12" x14ac:dyDescent="0.35">
      <c r="I69" s="33"/>
      <c r="L69" s="33"/>
    </row>
    <row r="70" spans="9:12" x14ac:dyDescent="0.35">
      <c r="I70" s="33"/>
      <c r="L70" s="33"/>
    </row>
    <row r="71" spans="9:12" x14ac:dyDescent="0.35">
      <c r="I71" s="33"/>
      <c r="L71" s="33"/>
    </row>
    <row r="72" spans="9:12" x14ac:dyDescent="0.35">
      <c r="I72" s="33"/>
      <c r="L72" s="33"/>
    </row>
    <row r="73" spans="9:12" x14ac:dyDescent="0.35">
      <c r="I73" s="33"/>
      <c r="L73" s="33"/>
    </row>
    <row r="74" spans="9:12" x14ac:dyDescent="0.35">
      <c r="I74" s="33"/>
      <c r="L74" s="33"/>
    </row>
    <row r="75" spans="9:12" x14ac:dyDescent="0.35">
      <c r="I75" s="33"/>
      <c r="L75" s="33"/>
    </row>
    <row r="76" spans="9:12" x14ac:dyDescent="0.35">
      <c r="I76" s="33"/>
      <c r="L76" s="33"/>
    </row>
    <row r="77" spans="9:12" x14ac:dyDescent="0.35">
      <c r="I77" s="33"/>
      <c r="L77" s="33"/>
    </row>
    <row r="78" spans="9:12" x14ac:dyDescent="0.35">
      <c r="I78" s="33"/>
      <c r="L78" s="33"/>
    </row>
    <row r="79" spans="9:12" x14ac:dyDescent="0.35">
      <c r="I79" s="33"/>
      <c r="L79" s="33"/>
    </row>
    <row r="80" spans="9:12" x14ac:dyDescent="0.35">
      <c r="I80" s="33"/>
      <c r="L80" s="33"/>
    </row>
    <row r="81" spans="9:12" x14ac:dyDescent="0.35">
      <c r="I81" s="33"/>
      <c r="L81" s="33"/>
    </row>
    <row r="82" spans="9:12" x14ac:dyDescent="0.35">
      <c r="I82" s="33"/>
      <c r="L82" s="33"/>
    </row>
    <row r="83" spans="9:12" x14ac:dyDescent="0.35">
      <c r="I83" s="33"/>
      <c r="L83" s="33"/>
    </row>
    <row r="84" spans="9:12" x14ac:dyDescent="0.35">
      <c r="I84" s="33"/>
      <c r="L84" s="33"/>
    </row>
    <row r="85" spans="9:12" x14ac:dyDescent="0.35">
      <c r="I85" s="33"/>
      <c r="L85" s="33"/>
    </row>
    <row r="86" spans="9:12" x14ac:dyDescent="0.35">
      <c r="I86" s="33"/>
      <c r="L86" s="33"/>
    </row>
    <row r="87" spans="9:12" x14ac:dyDescent="0.35">
      <c r="I87" s="33"/>
      <c r="L87" s="33"/>
    </row>
    <row r="88" spans="9:12" x14ac:dyDescent="0.35">
      <c r="I88" s="33"/>
      <c r="L88" s="33"/>
    </row>
    <row r="89" spans="9:12" x14ac:dyDescent="0.35">
      <c r="I89" s="33"/>
      <c r="L89" s="33"/>
    </row>
    <row r="90" spans="9:12" x14ac:dyDescent="0.35">
      <c r="I90" s="33"/>
      <c r="L90" s="33"/>
    </row>
    <row r="91" spans="9:12" x14ac:dyDescent="0.35">
      <c r="I91" s="33"/>
      <c r="L91" s="33"/>
    </row>
    <row r="92" spans="9:12" x14ac:dyDescent="0.35">
      <c r="I92" s="33"/>
      <c r="L92" s="33"/>
    </row>
    <row r="93" spans="9:12" x14ac:dyDescent="0.35">
      <c r="I93" s="33"/>
      <c r="L93" s="33"/>
    </row>
    <row r="94" spans="9:12" x14ac:dyDescent="0.35">
      <c r="I94" s="33"/>
      <c r="L94" s="33"/>
    </row>
    <row r="95" spans="9:12" x14ac:dyDescent="0.35">
      <c r="I95" s="33"/>
      <c r="L95" s="33"/>
    </row>
    <row r="96" spans="9:12" x14ac:dyDescent="0.35">
      <c r="I96" s="33"/>
      <c r="L96" s="33"/>
    </row>
    <row r="97" spans="9:12" x14ac:dyDescent="0.35">
      <c r="I97" s="33"/>
      <c r="L97" s="33"/>
    </row>
    <row r="98" spans="9:12" x14ac:dyDescent="0.35">
      <c r="I98" s="33"/>
      <c r="L98" s="33"/>
    </row>
    <row r="99" spans="9:12" x14ac:dyDescent="0.35">
      <c r="I99" s="33"/>
      <c r="L99" s="33"/>
    </row>
    <row r="100" spans="9:12" x14ac:dyDescent="0.35">
      <c r="I100" s="33"/>
      <c r="L100" s="33"/>
    </row>
    <row r="101" spans="9:12" x14ac:dyDescent="0.35">
      <c r="I101" s="33"/>
      <c r="L101" s="33"/>
    </row>
    <row r="102" spans="9:12" x14ac:dyDescent="0.35">
      <c r="I102" s="33"/>
      <c r="L102" s="33"/>
    </row>
    <row r="103" spans="9:12" x14ac:dyDescent="0.35">
      <c r="I103" s="33"/>
      <c r="L103" s="33"/>
    </row>
    <row r="104" spans="9:12" x14ac:dyDescent="0.35">
      <c r="I104" s="33"/>
      <c r="L104" s="33"/>
    </row>
    <row r="105" spans="9:12" x14ac:dyDescent="0.35">
      <c r="I105" s="33"/>
      <c r="L105" s="33"/>
    </row>
    <row r="106" spans="9:12" x14ac:dyDescent="0.35">
      <c r="I106" s="33"/>
      <c r="L106" s="33"/>
    </row>
    <row r="107" spans="9:12" x14ac:dyDescent="0.35">
      <c r="I107" s="33"/>
      <c r="L107" s="33"/>
    </row>
    <row r="108" spans="9:12" x14ac:dyDescent="0.35">
      <c r="I108" s="33"/>
      <c r="L108" s="33"/>
    </row>
    <row r="109" spans="9:12" x14ac:dyDescent="0.35">
      <c r="I109" s="33"/>
      <c r="L109" s="33"/>
    </row>
    <row r="110" spans="9:12" x14ac:dyDescent="0.35">
      <c r="I110" s="33"/>
      <c r="L110" s="33"/>
    </row>
    <row r="111" spans="9:12" x14ac:dyDescent="0.35">
      <c r="I111" s="33"/>
      <c r="L111" s="33"/>
    </row>
    <row r="112" spans="9:12" x14ac:dyDescent="0.35">
      <c r="I112" s="33"/>
      <c r="L112" s="33"/>
    </row>
    <row r="113" spans="9:12" x14ac:dyDescent="0.35">
      <c r="I113" s="33"/>
      <c r="L113" s="33"/>
    </row>
    <row r="114" spans="9:12" x14ac:dyDescent="0.35">
      <c r="I114" s="33"/>
      <c r="L114" s="33"/>
    </row>
    <row r="115" spans="9:12" x14ac:dyDescent="0.35">
      <c r="I115" s="33"/>
      <c r="L115" s="33"/>
    </row>
    <row r="116" spans="9:12" x14ac:dyDescent="0.35">
      <c r="I116" s="33"/>
      <c r="L116" s="33"/>
    </row>
    <row r="117" spans="9:12" x14ac:dyDescent="0.35">
      <c r="I117" s="33"/>
      <c r="L117" s="33"/>
    </row>
    <row r="118" spans="9:12" x14ac:dyDescent="0.35">
      <c r="I118" s="33"/>
      <c r="L118" s="33"/>
    </row>
    <row r="119" spans="9:12" x14ac:dyDescent="0.35">
      <c r="I119" s="33"/>
      <c r="L119" s="33"/>
    </row>
    <row r="120" spans="9:12" x14ac:dyDescent="0.35">
      <c r="I120" s="33"/>
      <c r="L120" s="33"/>
    </row>
    <row r="121" spans="9:12" x14ac:dyDescent="0.35">
      <c r="I121" s="33"/>
      <c r="L121" s="33"/>
    </row>
    <row r="122" spans="9:12" x14ac:dyDescent="0.35">
      <c r="I122" s="33"/>
      <c r="L122" s="33"/>
    </row>
    <row r="123" spans="9:12" x14ac:dyDescent="0.35">
      <c r="I123" s="33"/>
      <c r="L123" s="33"/>
    </row>
    <row r="124" spans="9:12" x14ac:dyDescent="0.35">
      <c r="I124" s="33"/>
      <c r="L124" s="33"/>
    </row>
    <row r="125" spans="9:12" x14ac:dyDescent="0.35">
      <c r="I125" s="33"/>
      <c r="L125" s="33"/>
    </row>
    <row r="126" spans="9:12" x14ac:dyDescent="0.35">
      <c r="I126" s="33"/>
      <c r="L126" s="33"/>
    </row>
    <row r="127" spans="9:12" x14ac:dyDescent="0.35">
      <c r="I127" s="33"/>
      <c r="L127" s="33"/>
    </row>
    <row r="128" spans="9:12" x14ac:dyDescent="0.35">
      <c r="I128" s="33"/>
      <c r="L128" s="33"/>
    </row>
    <row r="129" spans="9:12" x14ac:dyDescent="0.35">
      <c r="I129" s="33"/>
      <c r="L129" s="33"/>
    </row>
    <row r="130" spans="9:12" x14ac:dyDescent="0.35">
      <c r="I130" s="33"/>
      <c r="L130" s="33"/>
    </row>
    <row r="131" spans="9:12" x14ac:dyDescent="0.35">
      <c r="I131" s="33"/>
      <c r="L131" s="33"/>
    </row>
    <row r="132" spans="9:12" x14ac:dyDescent="0.35">
      <c r="I132" s="33"/>
      <c r="L132" s="33"/>
    </row>
    <row r="133" spans="9:12" x14ac:dyDescent="0.35">
      <c r="I133" s="33"/>
      <c r="L133" s="33"/>
    </row>
    <row r="134" spans="9:12" x14ac:dyDescent="0.35">
      <c r="I134" s="33"/>
      <c r="L134" s="33"/>
    </row>
    <row r="135" spans="9:12" x14ac:dyDescent="0.35">
      <c r="I135" s="33"/>
      <c r="L135" s="33"/>
    </row>
    <row r="136" spans="9:12" x14ac:dyDescent="0.35">
      <c r="I136" s="33"/>
      <c r="L136" s="33"/>
    </row>
    <row r="137" spans="9:12" x14ac:dyDescent="0.35">
      <c r="I137" s="33"/>
      <c r="L137" s="33"/>
    </row>
    <row r="138" spans="9:12" x14ac:dyDescent="0.35">
      <c r="I138" s="33"/>
      <c r="L138" s="33"/>
    </row>
    <row r="139" spans="9:12" x14ac:dyDescent="0.35">
      <c r="I139" s="33"/>
      <c r="L139" s="33"/>
    </row>
    <row r="140" spans="9:12" x14ac:dyDescent="0.35">
      <c r="I140" s="33"/>
      <c r="L140" s="33"/>
    </row>
    <row r="141" spans="9:12" x14ac:dyDescent="0.35">
      <c r="I141" s="33"/>
      <c r="L141" s="33"/>
    </row>
    <row r="142" spans="9:12" x14ac:dyDescent="0.35">
      <c r="I142" s="33"/>
      <c r="L142" s="33"/>
    </row>
    <row r="143" spans="9:12" x14ac:dyDescent="0.35">
      <c r="I143" s="33"/>
      <c r="L143" s="33"/>
    </row>
    <row r="144" spans="9:12" x14ac:dyDescent="0.35">
      <c r="I144" s="33"/>
      <c r="L144" s="33"/>
    </row>
    <row r="145" spans="9:12" x14ac:dyDescent="0.35">
      <c r="I145" s="33"/>
      <c r="L145" s="33"/>
    </row>
    <row r="146" spans="9:12" x14ac:dyDescent="0.35">
      <c r="I146" s="33"/>
      <c r="L146" s="33"/>
    </row>
    <row r="147" spans="9:12" x14ac:dyDescent="0.35">
      <c r="I147" s="33"/>
      <c r="L147" s="33"/>
    </row>
    <row r="148" spans="9:12" x14ac:dyDescent="0.35">
      <c r="I148" s="33"/>
      <c r="L148" s="33"/>
    </row>
    <row r="149" spans="9:12" x14ac:dyDescent="0.35">
      <c r="I149" s="33"/>
      <c r="L149" s="33"/>
    </row>
    <row r="150" spans="9:12" x14ac:dyDescent="0.35">
      <c r="I150" s="33"/>
      <c r="L150" s="33"/>
    </row>
    <row r="151" spans="9:12" x14ac:dyDescent="0.35">
      <c r="I151" s="33"/>
      <c r="L151" s="33"/>
    </row>
    <row r="152" spans="9:12" x14ac:dyDescent="0.35">
      <c r="I152" s="33"/>
      <c r="L152" s="33"/>
    </row>
    <row r="153" spans="9:12" x14ac:dyDescent="0.35">
      <c r="I153" s="33"/>
      <c r="L153" s="33"/>
    </row>
    <row r="154" spans="9:12" x14ac:dyDescent="0.35">
      <c r="I154" s="33"/>
      <c r="L154" s="33"/>
    </row>
    <row r="155" spans="9:12" x14ac:dyDescent="0.35">
      <c r="I155" s="33"/>
      <c r="L155" s="33"/>
    </row>
    <row r="156" spans="9:12" x14ac:dyDescent="0.35">
      <c r="I156" s="33"/>
      <c r="L156" s="33"/>
    </row>
    <row r="157" spans="9:12" x14ac:dyDescent="0.35">
      <c r="I157" s="33"/>
      <c r="L157" s="33"/>
    </row>
    <row r="158" spans="9:12" x14ac:dyDescent="0.35">
      <c r="I158" s="33"/>
      <c r="L158" s="33"/>
    </row>
    <row r="159" spans="9:12" x14ac:dyDescent="0.35">
      <c r="I159" s="33"/>
      <c r="L159" s="33"/>
    </row>
    <row r="160" spans="9:12" x14ac:dyDescent="0.35">
      <c r="I160" s="33"/>
      <c r="L160" s="33"/>
    </row>
    <row r="161" spans="9:12" x14ac:dyDescent="0.35">
      <c r="I161" s="33"/>
      <c r="L161" s="33"/>
    </row>
    <row r="162" spans="9:12" x14ac:dyDescent="0.35">
      <c r="I162" s="33"/>
      <c r="L162" s="33"/>
    </row>
    <row r="163" spans="9:12" x14ac:dyDescent="0.35">
      <c r="I163" s="33"/>
      <c r="L163" s="33"/>
    </row>
    <row r="164" spans="9:12" x14ac:dyDescent="0.35">
      <c r="I164" s="33"/>
      <c r="L164" s="33"/>
    </row>
    <row r="165" spans="9:12" x14ac:dyDescent="0.35">
      <c r="I165" s="33"/>
      <c r="L165" s="33"/>
    </row>
    <row r="166" spans="9:12" x14ac:dyDescent="0.35">
      <c r="I166" s="33"/>
      <c r="L166" s="33"/>
    </row>
    <row r="167" spans="9:12" x14ac:dyDescent="0.35">
      <c r="I167" s="33"/>
      <c r="L167" s="33"/>
    </row>
    <row r="168" spans="9:12" x14ac:dyDescent="0.35">
      <c r="I168" s="33"/>
      <c r="L168" s="33"/>
    </row>
    <row r="169" spans="9:12" x14ac:dyDescent="0.35">
      <c r="I169" s="33"/>
      <c r="L169" s="33"/>
    </row>
    <row r="170" spans="9:12" x14ac:dyDescent="0.35">
      <c r="I170" s="33"/>
      <c r="L170" s="33"/>
    </row>
    <row r="171" spans="9:12" x14ac:dyDescent="0.35">
      <c r="I171" s="33"/>
      <c r="L171" s="33"/>
    </row>
    <row r="172" spans="9:12" x14ac:dyDescent="0.35">
      <c r="I172" s="33"/>
      <c r="L172" s="33"/>
    </row>
    <row r="173" spans="9:12" x14ac:dyDescent="0.35">
      <c r="I173" s="33"/>
      <c r="L173" s="33"/>
    </row>
    <row r="174" spans="9:12" x14ac:dyDescent="0.35">
      <c r="I174" s="33"/>
      <c r="L174" s="33"/>
    </row>
    <row r="175" spans="9:12" x14ac:dyDescent="0.35">
      <c r="I175" s="33"/>
      <c r="L175" s="33"/>
    </row>
    <row r="176" spans="9:12" x14ac:dyDescent="0.35">
      <c r="I176" s="33"/>
      <c r="L176" s="33"/>
    </row>
    <row r="177" spans="9:12" x14ac:dyDescent="0.35">
      <c r="I177" s="33"/>
      <c r="L177" s="33"/>
    </row>
    <row r="178" spans="9:12" x14ac:dyDescent="0.35">
      <c r="I178" s="33"/>
      <c r="L178" s="33"/>
    </row>
    <row r="179" spans="9:12" x14ac:dyDescent="0.35">
      <c r="I179" s="33"/>
      <c r="L179" s="33"/>
    </row>
    <row r="180" spans="9:12" x14ac:dyDescent="0.35">
      <c r="I180" s="33"/>
      <c r="L180" s="33"/>
    </row>
    <row r="181" spans="9:12" x14ac:dyDescent="0.35">
      <c r="I181" s="33"/>
      <c r="L181" s="33"/>
    </row>
    <row r="182" spans="9:12" x14ac:dyDescent="0.35">
      <c r="I182" s="33"/>
      <c r="L182" s="33"/>
    </row>
    <row r="183" spans="9:12" x14ac:dyDescent="0.35">
      <c r="I183" s="33"/>
      <c r="L183" s="33"/>
    </row>
    <row r="184" spans="9:12" x14ac:dyDescent="0.35">
      <c r="I184" s="33"/>
      <c r="L184" s="33"/>
    </row>
    <row r="185" spans="9:12" x14ac:dyDescent="0.35">
      <c r="I185" s="33"/>
      <c r="L185" s="33"/>
    </row>
    <row r="186" spans="9:12" x14ac:dyDescent="0.35">
      <c r="I186" s="33"/>
      <c r="L186" s="33"/>
    </row>
    <row r="187" spans="9:12" x14ac:dyDescent="0.35">
      <c r="I187" s="33"/>
      <c r="L187" s="33"/>
    </row>
    <row r="188" spans="9:12" x14ac:dyDescent="0.35">
      <c r="I188" s="33"/>
      <c r="L188" s="33"/>
    </row>
    <row r="189" spans="9:12" x14ac:dyDescent="0.35">
      <c r="I189" s="33"/>
      <c r="L189" s="33"/>
    </row>
    <row r="190" spans="9:12" x14ac:dyDescent="0.35">
      <c r="I190" s="33"/>
      <c r="L190" s="33"/>
    </row>
    <row r="191" spans="9:12" x14ac:dyDescent="0.35">
      <c r="I191" s="33"/>
      <c r="L191" s="33"/>
    </row>
    <row r="192" spans="9:12" x14ac:dyDescent="0.35">
      <c r="I192" s="33"/>
      <c r="L192" s="33"/>
    </row>
    <row r="193" spans="9:12" x14ac:dyDescent="0.35">
      <c r="I193" s="33"/>
      <c r="L193" s="33"/>
    </row>
    <row r="194" spans="9:12" x14ac:dyDescent="0.35">
      <c r="I194" s="33"/>
      <c r="L194" s="33"/>
    </row>
    <row r="195" spans="9:12" x14ac:dyDescent="0.35">
      <c r="I195" s="33"/>
      <c r="L195" s="33"/>
    </row>
    <row r="196" spans="9:12" x14ac:dyDescent="0.35">
      <c r="I196" s="33"/>
      <c r="L196" s="33"/>
    </row>
    <row r="197" spans="9:12" x14ac:dyDescent="0.35">
      <c r="I197" s="33"/>
      <c r="L197" s="33"/>
    </row>
    <row r="198" spans="9:12" x14ac:dyDescent="0.35">
      <c r="I198" s="33"/>
      <c r="L198" s="33"/>
    </row>
    <row r="199" spans="9:12" x14ac:dyDescent="0.35">
      <c r="I199" s="33"/>
      <c r="L199" s="33"/>
    </row>
    <row r="200" spans="9:12" x14ac:dyDescent="0.35">
      <c r="I200" s="33"/>
      <c r="L200" s="33"/>
    </row>
    <row r="201" spans="9:12" x14ac:dyDescent="0.35">
      <c r="I201" s="33"/>
      <c r="L201" s="33"/>
    </row>
    <row r="202" spans="9:12" x14ac:dyDescent="0.35">
      <c r="I202" s="33"/>
      <c r="L202" s="33"/>
    </row>
    <row r="203" spans="9:12" x14ac:dyDescent="0.35">
      <c r="I203" s="33"/>
      <c r="L203" s="33"/>
    </row>
    <row r="204" spans="9:12" x14ac:dyDescent="0.35">
      <c r="I204" s="33"/>
      <c r="L204" s="33"/>
    </row>
    <row r="205" spans="9:12" x14ac:dyDescent="0.35">
      <c r="I205" s="33"/>
      <c r="L205" s="33"/>
    </row>
    <row r="206" spans="9:12" x14ac:dyDescent="0.35">
      <c r="I206" s="33"/>
      <c r="L206" s="33"/>
    </row>
    <row r="207" spans="9:12" x14ac:dyDescent="0.35">
      <c r="I207" s="33"/>
      <c r="L207" s="33"/>
    </row>
    <row r="208" spans="9:12" x14ac:dyDescent="0.35">
      <c r="I208" s="33"/>
      <c r="L208" s="33"/>
    </row>
    <row r="209" spans="9:12" x14ac:dyDescent="0.35">
      <c r="I209" s="33"/>
      <c r="L209" s="33"/>
    </row>
    <row r="210" spans="9:12" x14ac:dyDescent="0.35">
      <c r="I210" s="33"/>
      <c r="L210" s="33"/>
    </row>
    <row r="211" spans="9:12" x14ac:dyDescent="0.35">
      <c r="I211" s="33"/>
      <c r="L211" s="33"/>
    </row>
    <row r="212" spans="9:12" x14ac:dyDescent="0.35">
      <c r="I212" s="33"/>
      <c r="L212" s="33"/>
    </row>
    <row r="213" spans="9:12" x14ac:dyDescent="0.35">
      <c r="I213" s="33"/>
      <c r="L213" s="33"/>
    </row>
    <row r="214" spans="9:12" x14ac:dyDescent="0.35">
      <c r="I214" s="33"/>
      <c r="L214" s="33"/>
    </row>
    <row r="215" spans="9:12" x14ac:dyDescent="0.35">
      <c r="I215" s="33"/>
      <c r="L215" s="33"/>
    </row>
    <row r="216" spans="9:12" x14ac:dyDescent="0.35">
      <c r="I216" s="33"/>
      <c r="L216" s="33"/>
    </row>
    <row r="217" spans="9:12" x14ac:dyDescent="0.35">
      <c r="I217" s="33"/>
      <c r="L217" s="33"/>
    </row>
    <row r="218" spans="9:12" x14ac:dyDescent="0.35">
      <c r="I218" s="33"/>
      <c r="L218" s="33"/>
    </row>
    <row r="219" spans="9:12" x14ac:dyDescent="0.35">
      <c r="I219" s="33"/>
      <c r="L219" s="33"/>
    </row>
    <row r="220" spans="9:12" x14ac:dyDescent="0.35">
      <c r="I220" s="33"/>
      <c r="L220" s="33"/>
    </row>
    <row r="221" spans="9:12" x14ac:dyDescent="0.35">
      <c r="I221" s="33"/>
      <c r="L221" s="33"/>
    </row>
    <row r="222" spans="9:12" x14ac:dyDescent="0.35">
      <c r="I222" s="33"/>
      <c r="L222" s="33"/>
    </row>
    <row r="223" spans="9:12" x14ac:dyDescent="0.35">
      <c r="I223" s="33"/>
      <c r="L223" s="33"/>
    </row>
    <row r="224" spans="9:12" x14ac:dyDescent="0.35">
      <c r="I224" s="33"/>
      <c r="L224" s="33"/>
    </row>
    <row r="225" spans="9:12" x14ac:dyDescent="0.35">
      <c r="I225" s="33"/>
      <c r="L225" s="33"/>
    </row>
    <row r="226" spans="9:12" x14ac:dyDescent="0.35">
      <c r="I226" s="33"/>
      <c r="L226" s="33"/>
    </row>
    <row r="227" spans="9:12" x14ac:dyDescent="0.35">
      <c r="I227" s="33"/>
      <c r="L227" s="33"/>
    </row>
    <row r="228" spans="9:12" x14ac:dyDescent="0.35">
      <c r="I228" s="33"/>
      <c r="L228" s="33"/>
    </row>
    <row r="229" spans="9:12" x14ac:dyDescent="0.35">
      <c r="I229" s="33"/>
      <c r="L229" s="33"/>
    </row>
  </sheetData>
  <mergeCells count="1">
    <mergeCell ref="B1:L1"/>
  </mergeCells>
  <conditionalFormatting sqref="D59:D1048576">
    <cfRule type="containsText" dxfId="138" priority="116" operator="containsText" text="Both">
      <formula>NOT(ISERROR(SEARCH("Both",D59)))</formula>
    </cfRule>
  </conditionalFormatting>
  <conditionalFormatting sqref="E3:E50 L52:L55">
    <cfRule type="expression" dxfId="137" priority="7">
      <formula>($D3="FFF")</formula>
    </cfRule>
  </conditionalFormatting>
  <conditionalFormatting sqref="E52:E55">
    <cfRule type="expression" dxfId="136" priority="8">
      <formula>($D52="FFF*")</formula>
    </cfRule>
  </conditionalFormatting>
  <conditionalFormatting sqref="F3:F50">
    <cfRule type="expression" dxfId="135" priority="9">
      <formula>($D3="Survey")</formula>
    </cfRule>
  </conditionalFormatting>
  <conditionalFormatting sqref="F52:F55">
    <cfRule type="expression" dxfId="134" priority="10">
      <formula>($D52="Survey")</formula>
    </cfRule>
  </conditionalFormatting>
  <conditionalFormatting sqref="G3:G55">
    <cfRule type="expression" dxfId="133" priority="11">
      <formula>($D3="Survey")</formula>
    </cfRule>
    <cfRule type="expression" dxfId="132" priority="12">
      <formula>($D3="FFF")</formula>
    </cfRule>
  </conditionalFormatting>
  <conditionalFormatting sqref="I2">
    <cfRule type="containsText" dxfId="131" priority="1" operator="containsText" text="No">
      <formula>NOT(ISERROR(SEARCH(("No"),(I2))))</formula>
    </cfRule>
    <cfRule type="containsText" dxfId="130" priority="2" operator="containsText" text="Dis">
      <formula>NOT(ISERROR(SEARCH(("Dis"),(I2))))</formula>
    </cfRule>
    <cfRule type="containsText" dxfId="129" priority="3" operator="containsText" text="Yes">
      <formula>NOT(ISERROR(SEARCH(("Yes"),(I2))))</formula>
    </cfRule>
  </conditionalFormatting>
  <conditionalFormatting sqref="I51">
    <cfRule type="containsText" dxfId="128" priority="16" operator="containsText" text="No">
      <formula>NOT(ISERROR(SEARCH(("No"),(I51))))</formula>
    </cfRule>
    <cfRule type="containsText" dxfId="127" priority="17" operator="containsText" text="Dis">
      <formula>NOT(ISERROR(SEARCH(("Dis"),(I51))))</formula>
    </cfRule>
    <cfRule type="containsText" dxfId="126" priority="18" operator="containsText" text="Yes">
      <formula>NOT(ISERROR(SEARCH(("Yes"),(I51))))</formula>
    </cfRule>
  </conditionalFormatting>
  <conditionalFormatting sqref="I56:I58">
    <cfRule type="containsText" dxfId="125" priority="4" operator="containsText" text="No">
      <formula>NOT(ISERROR(SEARCH(("No"),(I56))))</formula>
    </cfRule>
    <cfRule type="containsText" dxfId="124" priority="5" operator="containsText" text="Dis">
      <formula>NOT(ISERROR(SEARCH(("Dis"),(I56))))</formula>
    </cfRule>
    <cfRule type="containsText" dxfId="123" priority="6" operator="containsText" text="Yes">
      <formula>NOT(ISERROR(SEARCH(("Yes"),(I56))))</formula>
    </cfRule>
  </conditionalFormatting>
  <conditionalFormatting sqref="J59:K1048576">
    <cfRule type="containsText" dxfId="122" priority="118" operator="containsText" text="Dis">
      <formula>NOT(ISERROR(SEARCH("Dis",J59)))</formula>
    </cfRule>
    <cfRule type="containsText" dxfId="121" priority="119" operator="containsText" text="Yes">
      <formula>NOT(ISERROR(SEARCH("Yes",J59)))</formula>
    </cfRule>
  </conditionalFormatting>
  <conditionalFormatting sqref="L3:L50">
    <cfRule type="expression" dxfId="120" priority="22">
      <formula>($D3="FFF")</formula>
    </cfRule>
  </conditionalFormatting>
  <dataValidations count="2">
    <dataValidation type="whole" allowBlank="1" showInputMessage="1" showErrorMessage="1" sqref="D51:F51 E52:F55 M51 E3:F50" xr:uid="{45B1BDF0-D45A-41AA-9753-235F375D6233}">
      <formula1>0</formula1>
      <formula2>1</formula2>
    </dataValidation>
    <dataValidation type="decimal" allowBlank="1" showErrorMessage="1" sqref="L3:L55" xr:uid="{51DF863C-60EF-4FFE-96CE-4862638A8F30}">
      <formula1>0</formula1>
      <formula2>1</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43933E1-1AB3-41CD-8C55-EBEBCFA1A0CD}">
          <x14:formula1>
            <xm:f>Coding!$A$1:$A$4</xm:f>
          </x14:formula1>
          <xm:sqref>I52:I55 I3:I50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765CC-B3B9-6041-8D0C-FDC7685D4C3E}">
  <sheetPr>
    <pageSetUpPr fitToPage="1"/>
  </sheetPr>
  <dimension ref="A1:M74"/>
  <sheetViews>
    <sheetView zoomScale="85" zoomScaleNormal="85" workbookViewId="0">
      <pane xSplit="3" ySplit="2" topLeftCell="D3" activePane="bottomRight" state="frozen"/>
      <selection pane="topRight" activeCell="C25" sqref="C25"/>
      <selection pane="bottomLeft" activeCell="C25" sqref="C25"/>
      <selection pane="bottomRight" activeCell="E22" sqref="E22"/>
    </sheetView>
  </sheetViews>
  <sheetFormatPr defaultColWidth="10.83203125" defaultRowHeight="15.5" x14ac:dyDescent="0.35"/>
  <cols>
    <col min="1" max="1" width="10.83203125" style="1"/>
    <col min="2" max="2" width="9.1640625" style="1" customWidth="1"/>
    <col min="3" max="3" width="69" style="8" customWidth="1"/>
    <col min="4" max="4" width="6.6640625" style="33" customWidth="1"/>
    <col min="5" max="6" width="7.5" style="33" bestFit="1" customWidth="1"/>
    <col min="7" max="7" width="14.5" style="33" customWidth="1"/>
    <col min="8" max="8" width="7.5" style="37" bestFit="1" customWidth="1"/>
    <col min="9" max="9" width="12.6640625" style="33" customWidth="1"/>
    <col min="10" max="11" width="12.6640625" style="37" customWidth="1"/>
    <col min="12" max="12" width="12.6640625" style="33" customWidth="1"/>
    <col min="13" max="13" width="59.33203125" style="5" customWidth="1"/>
    <col min="14" max="16384" width="10.83203125" style="1"/>
  </cols>
  <sheetData>
    <row r="1" spans="1:13" ht="19.5" x14ac:dyDescent="0.45">
      <c r="A1" s="87"/>
      <c r="B1" s="349" t="s">
        <v>196</v>
      </c>
      <c r="C1" s="350"/>
      <c r="D1" s="350"/>
      <c r="E1" s="350"/>
      <c r="F1" s="350"/>
      <c r="G1" s="350"/>
      <c r="H1" s="350"/>
      <c r="I1" s="350"/>
      <c r="J1" s="350"/>
      <c r="K1" s="350"/>
      <c r="L1" s="351"/>
      <c r="M1" s="89"/>
    </row>
    <row r="2" spans="1:13" s="7" customFormat="1" ht="46.75" customHeight="1" x14ac:dyDescent="0.35">
      <c r="A2" s="210" t="s">
        <v>53</v>
      </c>
      <c r="B2" s="90" t="s">
        <v>54</v>
      </c>
      <c r="C2" s="91" t="s">
        <v>55</v>
      </c>
      <c r="D2" s="92" t="s">
        <v>56</v>
      </c>
      <c r="E2" s="93" t="s">
        <v>57</v>
      </c>
      <c r="F2" s="93" t="s">
        <v>58</v>
      </c>
      <c r="G2" s="92" t="s">
        <v>59</v>
      </c>
      <c r="H2" s="92" t="s">
        <v>60</v>
      </c>
      <c r="I2" s="94" t="s">
        <v>61</v>
      </c>
      <c r="J2" s="92" t="s">
        <v>62</v>
      </c>
      <c r="K2" s="95" t="s">
        <v>63</v>
      </c>
      <c r="L2" s="94" t="s">
        <v>64</v>
      </c>
      <c r="M2" s="91" t="s">
        <v>65</v>
      </c>
    </row>
    <row r="3" spans="1:13" ht="15.75" customHeight="1" x14ac:dyDescent="0.35">
      <c r="A3" s="80">
        <v>1</v>
      </c>
      <c r="B3" s="96">
        <v>3.1</v>
      </c>
      <c r="C3" s="97" t="s">
        <v>197</v>
      </c>
      <c r="D3" s="98" t="s">
        <v>58</v>
      </c>
      <c r="E3" s="99"/>
      <c r="F3" s="99"/>
      <c r="G3" s="98"/>
      <c r="H3" s="100" t="str">
        <f>IF(D3="FFF",(IF(ISNUMBER(F3),F3*(A3)," ")),IF(D3="Encuesta",(IF(ISNUMBER(E3),E3*(A3)," ")),IF(OR(ISNUMBER(E3),ISNUMBER(F3)),MIN(E3,F3)*(A3)," ")))</f>
        <v xml:space="preserve"> </v>
      </c>
      <c r="I3" s="101" t="s">
        <v>68</v>
      </c>
      <c r="J3" s="98" t="str">
        <f>IF(I3&lt;&gt;"No", IF(ISNUMBER(H3), H3, ""),"")</f>
        <v/>
      </c>
      <c r="K3" s="78"/>
      <c r="L3" s="99"/>
      <c r="M3" s="103"/>
    </row>
    <row r="4" spans="1:13" ht="15.75" customHeight="1" x14ac:dyDescent="0.35">
      <c r="A4" s="80">
        <v>1</v>
      </c>
      <c r="B4" s="96">
        <v>3.2</v>
      </c>
      <c r="C4" s="97" t="s">
        <v>198</v>
      </c>
      <c r="D4" s="98" t="s">
        <v>58</v>
      </c>
      <c r="E4" s="99"/>
      <c r="F4" s="99"/>
      <c r="G4" s="98"/>
      <c r="H4" s="100" t="str">
        <f t="shared" ref="H4:H37" si="0">IF(D4="FFF",(IF(ISNUMBER(F4),F4*(A4)," ")),IF(D4="Encuesta",(IF(ISNUMBER(E4),E4*(A4)," ")),IF(OR(ISNUMBER(E4),ISNUMBER(F4)),MIN(E4,F4)*(A4)," ")))</f>
        <v xml:space="preserve"> </v>
      </c>
      <c r="I4" s="101" t="s">
        <v>68</v>
      </c>
      <c r="J4" s="98" t="str">
        <f t="shared" ref="J4:J26" si="1">IF(I4&lt;&gt;"No", IF(ISNUMBER(H4), H4, ""),"")</f>
        <v/>
      </c>
      <c r="K4" s="102"/>
      <c r="L4" s="99"/>
      <c r="M4" s="103"/>
    </row>
    <row r="5" spans="1:13" ht="15.75" customHeight="1" x14ac:dyDescent="0.35">
      <c r="A5" s="80">
        <v>1</v>
      </c>
      <c r="B5" s="96">
        <v>3.3</v>
      </c>
      <c r="C5" s="97" t="s">
        <v>199</v>
      </c>
      <c r="D5" s="98" t="s">
        <v>67</v>
      </c>
      <c r="E5" s="99"/>
      <c r="F5" s="99"/>
      <c r="G5" s="98" t="str">
        <f>IF(D5="Ambos", IF(AND(ISNUMBER(E5), ISNUMBER(F5)), IF(E5=F5, 0, 1), ""), "")</f>
        <v/>
      </c>
      <c r="H5" s="100" t="str">
        <f t="shared" si="0"/>
        <v xml:space="preserve"> </v>
      </c>
      <c r="I5" s="101" t="s">
        <v>68</v>
      </c>
      <c r="J5" s="98" t="str">
        <f t="shared" si="1"/>
        <v/>
      </c>
      <c r="K5" s="102"/>
      <c r="L5" s="99"/>
      <c r="M5" s="103"/>
    </row>
    <row r="6" spans="1:13" ht="15.75" customHeight="1" x14ac:dyDescent="0.35">
      <c r="A6" s="80">
        <v>1</v>
      </c>
      <c r="B6" s="96">
        <v>3.4</v>
      </c>
      <c r="C6" s="97" t="s">
        <v>200</v>
      </c>
      <c r="D6" s="98" t="s">
        <v>67</v>
      </c>
      <c r="E6" s="99"/>
      <c r="F6" s="99"/>
      <c r="G6" s="98" t="str">
        <f t="shared" ref="G6:G7" si="2">IF(D6="Ambos", IF(AND(ISNUMBER(E6), ISNUMBER(F6)), IF(E6=F6, 0, 1), ""), "")</f>
        <v/>
      </c>
      <c r="H6" s="100" t="str">
        <f t="shared" si="0"/>
        <v xml:space="preserve"> </v>
      </c>
      <c r="I6" s="101" t="s">
        <v>68</v>
      </c>
      <c r="J6" s="98" t="str">
        <f t="shared" si="1"/>
        <v/>
      </c>
      <c r="K6" s="102"/>
      <c r="L6" s="99"/>
      <c r="M6" s="103"/>
    </row>
    <row r="7" spans="1:13" ht="15.75" customHeight="1" x14ac:dyDescent="0.35">
      <c r="A7" s="80">
        <v>1</v>
      </c>
      <c r="B7" s="96">
        <v>3.5</v>
      </c>
      <c r="C7" s="97" t="s">
        <v>201</v>
      </c>
      <c r="D7" s="98" t="s">
        <v>141</v>
      </c>
      <c r="E7" s="99"/>
      <c r="F7" s="99"/>
      <c r="G7" s="98" t="str">
        <f t="shared" si="2"/>
        <v/>
      </c>
      <c r="H7" s="100" t="str">
        <f t="shared" si="0"/>
        <v xml:space="preserve"> </v>
      </c>
      <c r="I7" s="101" t="s">
        <v>103</v>
      </c>
      <c r="J7" s="98" t="str">
        <f t="shared" si="1"/>
        <v/>
      </c>
      <c r="K7" s="102">
        <v>1</v>
      </c>
      <c r="L7" s="99"/>
      <c r="M7" s="103"/>
    </row>
    <row r="8" spans="1:13" ht="15.75" customHeight="1" x14ac:dyDescent="0.35">
      <c r="A8" s="80">
        <v>1</v>
      </c>
      <c r="B8" s="96">
        <v>3.6</v>
      </c>
      <c r="C8" s="97" t="s">
        <v>202</v>
      </c>
      <c r="D8" s="98" t="s">
        <v>67</v>
      </c>
      <c r="E8" s="99"/>
      <c r="F8" s="99"/>
      <c r="G8" s="98" t="str">
        <f>IF(D8="Ambos", IF(AND(ISNUMBER(E8), ISNUMBER(F8)), IF(E8=F8, 0, 1), ""), "")</f>
        <v/>
      </c>
      <c r="H8" s="100" t="str">
        <f t="shared" si="0"/>
        <v xml:space="preserve"> </v>
      </c>
      <c r="I8" s="101" t="s">
        <v>68</v>
      </c>
      <c r="J8" s="98" t="str">
        <f t="shared" si="1"/>
        <v/>
      </c>
      <c r="K8" s="102"/>
      <c r="L8" s="99"/>
      <c r="M8" s="103"/>
    </row>
    <row r="9" spans="1:13" ht="15.75" customHeight="1" x14ac:dyDescent="0.35">
      <c r="A9" s="80">
        <v>1</v>
      </c>
      <c r="B9" s="96">
        <v>3.7</v>
      </c>
      <c r="C9" s="97" t="s">
        <v>203</v>
      </c>
      <c r="D9" s="98" t="s">
        <v>67</v>
      </c>
      <c r="E9" s="99"/>
      <c r="F9" s="99"/>
      <c r="G9" s="98" t="str">
        <f t="shared" ref="G9:G13" si="3">IF(D9="Ambos", IF(AND(ISNUMBER(E9), ISNUMBER(F9)), IF(E9=F9, 0, 1), ""), "")</f>
        <v/>
      </c>
      <c r="H9" s="100" t="str">
        <f t="shared" si="0"/>
        <v xml:space="preserve"> </v>
      </c>
      <c r="I9" s="101" t="s">
        <v>68</v>
      </c>
      <c r="J9" s="98" t="str">
        <f t="shared" si="1"/>
        <v/>
      </c>
      <c r="K9" s="102"/>
      <c r="L9" s="99"/>
      <c r="M9" s="103"/>
    </row>
    <row r="10" spans="1:13" ht="15.75" customHeight="1" x14ac:dyDescent="0.35">
      <c r="A10" s="80">
        <v>1</v>
      </c>
      <c r="B10" s="183">
        <v>3.8</v>
      </c>
      <c r="C10" s="97" t="s">
        <v>204</v>
      </c>
      <c r="D10" s="98" t="s">
        <v>67</v>
      </c>
      <c r="E10" s="99"/>
      <c r="F10" s="99"/>
      <c r="G10" s="98" t="str">
        <f t="shared" si="3"/>
        <v/>
      </c>
      <c r="H10" s="100" t="str">
        <f t="shared" si="0"/>
        <v xml:space="preserve"> </v>
      </c>
      <c r="I10" s="101" t="s">
        <v>68</v>
      </c>
      <c r="J10" s="98" t="str">
        <f t="shared" si="1"/>
        <v/>
      </c>
      <c r="K10" s="102"/>
      <c r="L10" s="99"/>
      <c r="M10" s="103"/>
    </row>
    <row r="11" spans="1:13" ht="15.75" customHeight="1" x14ac:dyDescent="0.35">
      <c r="A11" s="80">
        <v>1</v>
      </c>
      <c r="B11" s="96">
        <v>3.9</v>
      </c>
      <c r="C11" s="97" t="s">
        <v>205</v>
      </c>
      <c r="D11" s="98" t="s">
        <v>67</v>
      </c>
      <c r="E11" s="99"/>
      <c r="F11" s="99"/>
      <c r="G11" s="98" t="str">
        <f t="shared" si="3"/>
        <v/>
      </c>
      <c r="H11" s="100" t="str">
        <f t="shared" si="0"/>
        <v xml:space="preserve"> </v>
      </c>
      <c r="I11" s="101" t="s">
        <v>68</v>
      </c>
      <c r="J11" s="98" t="str">
        <f t="shared" si="1"/>
        <v/>
      </c>
      <c r="K11" s="102"/>
      <c r="L11" s="99"/>
      <c r="M11" s="103"/>
    </row>
    <row r="12" spans="1:13" ht="15.75" customHeight="1" x14ac:dyDescent="0.35">
      <c r="A12" s="80">
        <v>1</v>
      </c>
      <c r="B12" s="139">
        <v>3.1</v>
      </c>
      <c r="C12" s="97" t="s">
        <v>206</v>
      </c>
      <c r="D12" s="98" t="s">
        <v>67</v>
      </c>
      <c r="E12" s="99"/>
      <c r="F12" s="99"/>
      <c r="G12" s="98" t="str">
        <f t="shared" si="3"/>
        <v/>
      </c>
      <c r="H12" s="100" t="str">
        <f t="shared" si="0"/>
        <v xml:space="preserve"> </v>
      </c>
      <c r="I12" s="101" t="s">
        <v>103</v>
      </c>
      <c r="J12" s="98" t="str">
        <f t="shared" si="1"/>
        <v/>
      </c>
      <c r="K12" s="102">
        <v>1</v>
      </c>
      <c r="L12" s="99"/>
      <c r="M12" s="103"/>
    </row>
    <row r="13" spans="1:13" ht="15.75" customHeight="1" x14ac:dyDescent="0.35">
      <c r="A13" s="80">
        <v>1</v>
      </c>
      <c r="B13" s="96">
        <v>3.11</v>
      </c>
      <c r="C13" s="97" t="s">
        <v>207</v>
      </c>
      <c r="D13" s="98" t="s">
        <v>67</v>
      </c>
      <c r="E13" s="99"/>
      <c r="F13" s="99"/>
      <c r="G13" s="98" t="str">
        <f t="shared" si="3"/>
        <v/>
      </c>
      <c r="H13" s="100" t="str">
        <f t="shared" si="0"/>
        <v xml:space="preserve"> </v>
      </c>
      <c r="I13" s="101" t="s">
        <v>103</v>
      </c>
      <c r="J13" s="98" t="str">
        <f t="shared" si="1"/>
        <v/>
      </c>
      <c r="K13" s="102">
        <v>1</v>
      </c>
      <c r="L13" s="99"/>
      <c r="M13" s="103"/>
    </row>
    <row r="14" spans="1:13" s="64" customFormat="1" ht="15.75" customHeight="1" x14ac:dyDescent="0.35">
      <c r="A14" s="81">
        <v>3</v>
      </c>
      <c r="B14" s="72">
        <v>3.12</v>
      </c>
      <c r="C14" s="73" t="s">
        <v>208</v>
      </c>
      <c r="D14" s="74" t="s">
        <v>209</v>
      </c>
      <c r="E14" s="74"/>
      <c r="F14" s="74"/>
      <c r="G14" s="74" t="str">
        <f>IF(D14="Ambos", IF(AND(ISNUMBER(E14), ISNUMBER(F14)), IF(E14=F14, 0, 1), ""), "")</f>
        <v/>
      </c>
      <c r="H14" s="335" t="str">
        <f t="shared" si="0"/>
        <v xml:space="preserve"> </v>
      </c>
      <c r="I14" s="74" t="s">
        <v>103</v>
      </c>
      <c r="J14" s="74" t="str">
        <f t="shared" si="1"/>
        <v/>
      </c>
      <c r="K14" s="124">
        <v>3</v>
      </c>
      <c r="L14" s="74"/>
      <c r="M14" s="79"/>
    </row>
    <row r="15" spans="1:13" s="4" customFormat="1" ht="15.75" customHeight="1" x14ac:dyDescent="0.35">
      <c r="A15" s="86">
        <v>1</v>
      </c>
      <c r="B15" s="85">
        <v>3.13</v>
      </c>
      <c r="C15" s="114" t="s">
        <v>210</v>
      </c>
      <c r="D15" s="115" t="s">
        <v>58</v>
      </c>
      <c r="E15" s="116"/>
      <c r="F15" s="116"/>
      <c r="G15" s="115" t="str">
        <f t="shared" ref="G15:G26" si="4">IF(D15="Both", IF(AND(ISNUMBER(E15), ISNUMBER(F15)), IF(E15=F15, 0, 1), ""), "")</f>
        <v/>
      </c>
      <c r="H15" s="100" t="str">
        <f t="shared" si="0"/>
        <v xml:space="preserve"> </v>
      </c>
      <c r="I15" s="117" t="s">
        <v>103</v>
      </c>
      <c r="J15" s="115" t="str">
        <f t="shared" si="1"/>
        <v/>
      </c>
      <c r="K15" s="118">
        <v>1</v>
      </c>
      <c r="L15" s="116"/>
      <c r="M15" s="119" t="s">
        <v>211</v>
      </c>
    </row>
    <row r="16" spans="1:13" s="67" customFormat="1" ht="15.75" customHeight="1" x14ac:dyDescent="0.35">
      <c r="A16" s="82">
        <v>2</v>
      </c>
      <c r="B16" s="104">
        <v>3.14</v>
      </c>
      <c r="C16" s="105" t="s">
        <v>212</v>
      </c>
      <c r="D16" s="106" t="s">
        <v>57</v>
      </c>
      <c r="E16" s="106"/>
      <c r="F16" s="300"/>
      <c r="G16" s="304" t="str">
        <f t="shared" si="4"/>
        <v/>
      </c>
      <c r="H16" s="100" t="str">
        <f t="shared" si="0"/>
        <v xml:space="preserve"> </v>
      </c>
      <c r="I16" s="106" t="s">
        <v>68</v>
      </c>
      <c r="J16" s="106" t="str">
        <f t="shared" si="1"/>
        <v/>
      </c>
      <c r="K16" s="107"/>
      <c r="L16" s="106"/>
      <c r="M16" s="108"/>
    </row>
    <row r="17" spans="1:13" s="64" customFormat="1" ht="15.75" customHeight="1" x14ac:dyDescent="0.35">
      <c r="A17" s="81">
        <v>3</v>
      </c>
      <c r="B17" s="72">
        <v>3.15</v>
      </c>
      <c r="C17" s="73" t="s">
        <v>213</v>
      </c>
      <c r="D17" s="74" t="s">
        <v>58</v>
      </c>
      <c r="E17" s="74"/>
      <c r="F17" s="74"/>
      <c r="G17" s="74" t="str">
        <f t="shared" si="4"/>
        <v/>
      </c>
      <c r="H17" s="335" t="str">
        <f t="shared" si="0"/>
        <v xml:space="preserve"> </v>
      </c>
      <c r="I17" s="74" t="s">
        <v>71</v>
      </c>
      <c r="J17" s="74" t="str">
        <f t="shared" si="1"/>
        <v/>
      </c>
      <c r="K17" s="124">
        <v>3</v>
      </c>
      <c r="L17" s="74"/>
      <c r="M17" s="79"/>
    </row>
    <row r="18" spans="1:13" ht="15.75" customHeight="1" x14ac:dyDescent="0.35">
      <c r="A18" s="80">
        <v>1</v>
      </c>
      <c r="B18" s="96">
        <v>3.16</v>
      </c>
      <c r="C18" s="97" t="s">
        <v>214</v>
      </c>
      <c r="D18" s="98" t="s">
        <v>58</v>
      </c>
      <c r="E18" s="99"/>
      <c r="F18" s="99"/>
      <c r="G18" s="98" t="str">
        <f t="shared" si="4"/>
        <v/>
      </c>
      <c r="H18" s="100" t="str">
        <f t="shared" si="0"/>
        <v xml:space="preserve"> </v>
      </c>
      <c r="I18" s="101" t="s">
        <v>68</v>
      </c>
      <c r="J18" s="98" t="str">
        <f t="shared" si="1"/>
        <v/>
      </c>
      <c r="K18" s="102"/>
      <c r="L18" s="99"/>
      <c r="M18" s="103"/>
    </row>
    <row r="19" spans="1:13" s="64" customFormat="1" ht="15.75" customHeight="1" x14ac:dyDescent="0.35">
      <c r="A19" s="81">
        <v>3</v>
      </c>
      <c r="B19" s="72">
        <v>3.17</v>
      </c>
      <c r="C19" s="73" t="s">
        <v>215</v>
      </c>
      <c r="D19" s="74" t="s">
        <v>57</v>
      </c>
      <c r="E19" s="74"/>
      <c r="F19" s="295"/>
      <c r="G19" s="295" t="str">
        <f t="shared" si="4"/>
        <v/>
      </c>
      <c r="H19" s="335" t="str">
        <f t="shared" si="0"/>
        <v xml:space="preserve"> </v>
      </c>
      <c r="I19" s="74" t="s">
        <v>103</v>
      </c>
      <c r="J19" s="74" t="str">
        <f t="shared" si="1"/>
        <v/>
      </c>
      <c r="K19" s="124">
        <v>3</v>
      </c>
      <c r="L19" s="74"/>
      <c r="M19" s="79"/>
    </row>
    <row r="20" spans="1:13" s="64" customFormat="1" ht="15.75" customHeight="1" x14ac:dyDescent="0.35">
      <c r="A20" s="81">
        <v>3</v>
      </c>
      <c r="B20" s="123">
        <v>3.18</v>
      </c>
      <c r="C20" s="73" t="s">
        <v>216</v>
      </c>
      <c r="D20" s="74" t="s">
        <v>57</v>
      </c>
      <c r="E20" s="74"/>
      <c r="F20" s="295"/>
      <c r="G20" s="295" t="str">
        <f t="shared" si="4"/>
        <v/>
      </c>
      <c r="H20" s="335" t="str">
        <f t="shared" si="0"/>
        <v xml:space="preserve"> </v>
      </c>
      <c r="I20" s="74" t="s">
        <v>73</v>
      </c>
      <c r="J20" s="74" t="str">
        <f t="shared" si="1"/>
        <v/>
      </c>
      <c r="K20" s="124">
        <v>3</v>
      </c>
      <c r="L20" s="74"/>
      <c r="M20" s="79" t="s">
        <v>217</v>
      </c>
    </row>
    <row r="21" spans="1:13" s="64" customFormat="1" ht="15.75" customHeight="1" x14ac:dyDescent="0.35">
      <c r="A21" s="81">
        <v>3</v>
      </c>
      <c r="B21" s="72">
        <v>3.19</v>
      </c>
      <c r="C21" s="73" t="s">
        <v>218</v>
      </c>
      <c r="D21" s="74" t="s">
        <v>57</v>
      </c>
      <c r="E21" s="74"/>
      <c r="F21" s="295"/>
      <c r="G21" s="295" t="str">
        <f t="shared" si="4"/>
        <v/>
      </c>
      <c r="H21" s="335" t="str">
        <f t="shared" si="0"/>
        <v xml:space="preserve"> </v>
      </c>
      <c r="I21" s="74" t="s">
        <v>71</v>
      </c>
      <c r="J21" s="74" t="str">
        <f t="shared" si="1"/>
        <v/>
      </c>
      <c r="K21" s="124">
        <v>3</v>
      </c>
      <c r="L21" s="74"/>
      <c r="M21" s="79" t="s">
        <v>219</v>
      </c>
    </row>
    <row r="22" spans="1:13" s="4" customFormat="1" ht="15.75" customHeight="1" x14ac:dyDescent="0.35">
      <c r="A22" s="86">
        <v>1</v>
      </c>
      <c r="B22" s="139">
        <v>3.2</v>
      </c>
      <c r="C22" s="114" t="s">
        <v>220</v>
      </c>
      <c r="D22" s="115" t="s">
        <v>67</v>
      </c>
      <c r="E22" s="116"/>
      <c r="F22" s="116"/>
      <c r="G22" s="115" t="str">
        <f>IF(D22="Ambos", IF(AND(ISNUMBER(E22), ISNUMBER(F22)), IF(E22=F22, 0, 1), ""), "")</f>
        <v/>
      </c>
      <c r="H22" s="100" t="str">
        <f t="shared" si="0"/>
        <v xml:space="preserve"> </v>
      </c>
      <c r="I22" s="117" t="s">
        <v>68</v>
      </c>
      <c r="J22" s="115" t="str">
        <f t="shared" si="1"/>
        <v/>
      </c>
      <c r="K22" s="118"/>
      <c r="L22" s="116"/>
      <c r="M22" s="119"/>
    </row>
    <row r="23" spans="1:13" s="65" customFormat="1" ht="15.75" customHeight="1" x14ac:dyDescent="0.35">
      <c r="A23" s="84">
        <v>2</v>
      </c>
      <c r="B23" s="109">
        <v>3.21</v>
      </c>
      <c r="C23" s="110" t="s">
        <v>221</v>
      </c>
      <c r="D23" s="111" t="s">
        <v>67</v>
      </c>
      <c r="E23" s="111"/>
      <c r="F23" s="111"/>
      <c r="G23" s="111" t="str">
        <f>IF(D23="Ambos", IF(AND(ISNUMBER(E23), ISNUMBER(F23)), IF(E23=F23, 0, 1), ""), "")</f>
        <v/>
      </c>
      <c r="H23" s="100" t="str">
        <f t="shared" si="0"/>
        <v xml:space="preserve"> </v>
      </c>
      <c r="I23" s="111" t="s">
        <v>68</v>
      </c>
      <c r="J23" s="111" t="str">
        <f t="shared" si="1"/>
        <v/>
      </c>
      <c r="K23" s="112"/>
      <c r="L23" s="111"/>
      <c r="M23" s="211" t="s">
        <v>222</v>
      </c>
    </row>
    <row r="24" spans="1:13" s="65" customFormat="1" ht="15.75" customHeight="1" x14ac:dyDescent="0.35">
      <c r="A24" s="84">
        <v>2</v>
      </c>
      <c r="B24" s="109">
        <v>3.22</v>
      </c>
      <c r="C24" s="110" t="s">
        <v>223</v>
      </c>
      <c r="D24" s="111" t="s">
        <v>67</v>
      </c>
      <c r="E24" s="111"/>
      <c r="F24" s="111"/>
      <c r="G24" s="111" t="str">
        <f>IF(D24="Ambos", IF(AND(ISNUMBER(E24), ISNUMBER(F24)), IF(E24=F24, 0, 1), ""), "")</f>
        <v/>
      </c>
      <c r="H24" s="100" t="str">
        <f t="shared" si="0"/>
        <v xml:space="preserve"> </v>
      </c>
      <c r="I24" s="111" t="s">
        <v>68</v>
      </c>
      <c r="J24" s="111" t="str">
        <f t="shared" si="1"/>
        <v/>
      </c>
      <c r="K24" s="112"/>
      <c r="L24" s="111"/>
      <c r="M24" s="113"/>
    </row>
    <row r="25" spans="1:13" s="65" customFormat="1" ht="15.75" customHeight="1" x14ac:dyDescent="0.35">
      <c r="A25" s="84">
        <v>2</v>
      </c>
      <c r="B25" s="109">
        <v>3.23</v>
      </c>
      <c r="C25" s="110" t="s">
        <v>224</v>
      </c>
      <c r="D25" s="111" t="s">
        <v>67</v>
      </c>
      <c r="E25" s="111"/>
      <c r="F25" s="111"/>
      <c r="G25" s="111" t="str">
        <f>IF(D25="Ambos", IF(AND(ISNUMBER(E25), ISNUMBER(F25)), IF(E25=F25, 0, 1), ""), "")</f>
        <v/>
      </c>
      <c r="H25" s="100" t="str">
        <f t="shared" si="0"/>
        <v xml:space="preserve"> </v>
      </c>
      <c r="I25" s="111" t="s">
        <v>73</v>
      </c>
      <c r="J25" s="111" t="str">
        <f t="shared" si="1"/>
        <v/>
      </c>
      <c r="K25" s="112">
        <v>2</v>
      </c>
      <c r="L25" s="111"/>
      <c r="M25" s="113" t="s">
        <v>225</v>
      </c>
    </row>
    <row r="26" spans="1:13" s="64" customFormat="1" ht="15.75" customHeight="1" x14ac:dyDescent="0.35">
      <c r="A26" s="81">
        <v>3</v>
      </c>
      <c r="B26" s="72">
        <v>3.24</v>
      </c>
      <c r="C26" s="73" t="s">
        <v>226</v>
      </c>
      <c r="D26" s="74" t="s">
        <v>57</v>
      </c>
      <c r="E26" s="74"/>
      <c r="F26" s="295"/>
      <c r="G26" s="295" t="str">
        <f t="shared" si="4"/>
        <v/>
      </c>
      <c r="H26" s="335" t="str">
        <f t="shared" si="0"/>
        <v xml:space="preserve"> </v>
      </c>
      <c r="I26" s="74" t="s">
        <v>68</v>
      </c>
      <c r="J26" s="74" t="str">
        <f t="shared" si="1"/>
        <v/>
      </c>
      <c r="K26" s="124"/>
      <c r="L26" s="74"/>
      <c r="M26" s="79"/>
    </row>
    <row r="27" spans="1:13" s="64" customFormat="1" ht="15.75" customHeight="1" x14ac:dyDescent="0.35">
      <c r="A27" s="84">
        <v>2</v>
      </c>
      <c r="B27" s="109">
        <v>3.25</v>
      </c>
      <c r="C27" s="110" t="s">
        <v>227</v>
      </c>
      <c r="D27" s="111" t="s">
        <v>57</v>
      </c>
      <c r="E27" s="111"/>
      <c r="F27" s="297"/>
      <c r="G27" s="297" t="str">
        <f t="shared" ref="G27" si="5">IF(D27="Both", IF(AND(ISNUMBER(E27), ISNUMBER(F27)), IF(E27=F27, 0, 1), ""), "")</f>
        <v/>
      </c>
      <c r="H27" s="100" t="str">
        <f t="shared" si="0"/>
        <v xml:space="preserve"> </v>
      </c>
      <c r="I27" s="111" t="s">
        <v>71</v>
      </c>
      <c r="J27" s="111" t="str">
        <f t="shared" ref="J27" si="6">IF(I27&lt;&gt;"No", IF(ISNUMBER(H27), H27, ""),"")</f>
        <v/>
      </c>
      <c r="K27" s="111">
        <v>2</v>
      </c>
      <c r="L27" s="111"/>
      <c r="M27" s="113"/>
    </row>
    <row r="28" spans="1:13" s="64" customFormat="1" ht="15.75" customHeight="1" x14ac:dyDescent="0.35">
      <c r="A28" s="84">
        <v>2</v>
      </c>
      <c r="B28" s="109">
        <v>3.26</v>
      </c>
      <c r="C28" s="110" t="s">
        <v>228</v>
      </c>
      <c r="D28" s="111" t="s">
        <v>57</v>
      </c>
      <c r="E28" s="111"/>
      <c r="F28" s="297"/>
      <c r="G28" s="297"/>
      <c r="H28" s="100" t="str">
        <f t="shared" si="0"/>
        <v xml:space="preserve"> </v>
      </c>
      <c r="I28" s="111" t="s">
        <v>103</v>
      </c>
      <c r="J28" s="111"/>
      <c r="K28" s="111">
        <v>2</v>
      </c>
      <c r="L28" s="111"/>
      <c r="M28" s="113"/>
    </row>
    <row r="29" spans="1:13" s="64" customFormat="1" ht="15.75" customHeight="1" x14ac:dyDescent="0.35">
      <c r="A29" s="84">
        <v>2</v>
      </c>
      <c r="B29" s="109">
        <v>3.27</v>
      </c>
      <c r="C29" s="110" t="s">
        <v>229</v>
      </c>
      <c r="D29" s="111" t="s">
        <v>57</v>
      </c>
      <c r="E29" s="111"/>
      <c r="F29" s="297"/>
      <c r="G29" s="297"/>
      <c r="H29" s="100" t="str">
        <f t="shared" si="0"/>
        <v xml:space="preserve"> </v>
      </c>
      <c r="I29" s="111" t="s">
        <v>103</v>
      </c>
      <c r="J29" s="111"/>
      <c r="K29" s="111">
        <v>2</v>
      </c>
      <c r="L29" s="111"/>
      <c r="M29" s="113" t="s">
        <v>230</v>
      </c>
    </row>
    <row r="30" spans="1:13" s="64" customFormat="1" ht="15.75" customHeight="1" x14ac:dyDescent="0.35">
      <c r="A30" s="84">
        <v>2</v>
      </c>
      <c r="B30" s="184" t="s">
        <v>231</v>
      </c>
      <c r="C30" s="110" t="s">
        <v>232</v>
      </c>
      <c r="D30" s="111" t="s">
        <v>57</v>
      </c>
      <c r="E30" s="111"/>
      <c r="F30" s="297"/>
      <c r="G30" s="297"/>
      <c r="H30" s="100" t="str">
        <f t="shared" si="0"/>
        <v xml:space="preserve"> </v>
      </c>
      <c r="I30" s="111" t="s">
        <v>73</v>
      </c>
      <c r="J30" s="111"/>
      <c r="K30" s="111">
        <v>2</v>
      </c>
      <c r="L30" s="111"/>
      <c r="M30" s="113"/>
    </row>
    <row r="31" spans="1:13" s="64" customFormat="1" ht="15.75" customHeight="1" x14ac:dyDescent="0.35">
      <c r="A31" s="86">
        <v>1</v>
      </c>
      <c r="B31" s="177">
        <v>3.29</v>
      </c>
      <c r="C31" s="114" t="s">
        <v>233</v>
      </c>
      <c r="D31" s="115" t="s">
        <v>67</v>
      </c>
      <c r="E31" s="116"/>
      <c r="F31" s="116"/>
      <c r="G31" s="115" t="str">
        <f>IF(D31="Ambos", IF(AND(ISNUMBER(E31), ISNUMBER(F31)), IF(E31=F31, 0, 1), ""), "")</f>
        <v/>
      </c>
      <c r="H31" s="100" t="str">
        <f t="shared" si="0"/>
        <v xml:space="preserve"> </v>
      </c>
      <c r="I31" s="117" t="s">
        <v>68</v>
      </c>
      <c r="J31" s="115"/>
      <c r="K31" s="115"/>
      <c r="L31" s="116"/>
      <c r="M31" s="119"/>
    </row>
    <row r="32" spans="1:13" s="64" customFormat="1" ht="15.75" customHeight="1" x14ac:dyDescent="0.35">
      <c r="A32" s="81">
        <v>3</v>
      </c>
      <c r="B32" s="123">
        <v>3.3</v>
      </c>
      <c r="C32" s="73" t="s">
        <v>234</v>
      </c>
      <c r="D32" s="74" t="s">
        <v>57</v>
      </c>
      <c r="E32" s="74"/>
      <c r="F32" s="305"/>
      <c r="G32" s="305"/>
      <c r="H32" s="335" t="str">
        <f t="shared" si="0"/>
        <v xml:space="preserve"> </v>
      </c>
      <c r="I32" s="74" t="s">
        <v>103</v>
      </c>
      <c r="J32" s="74"/>
      <c r="K32" s="74">
        <v>3</v>
      </c>
      <c r="L32" s="74"/>
      <c r="M32" s="79"/>
    </row>
    <row r="33" spans="1:13" s="64" customFormat="1" ht="15.75" customHeight="1" x14ac:dyDescent="0.35">
      <c r="A33" s="81">
        <v>3</v>
      </c>
      <c r="B33" s="72">
        <v>3.31</v>
      </c>
      <c r="C33" s="73" t="s">
        <v>235</v>
      </c>
      <c r="D33" s="74" t="s">
        <v>57</v>
      </c>
      <c r="E33" s="74"/>
      <c r="F33" s="305"/>
      <c r="G33" s="305" t="str">
        <f>IF(D33="Both", IF(AND(ISNUMBER(E33), ISNUMBER(F33)), IF(E33=F33, 0, 1), ""), "")</f>
        <v/>
      </c>
      <c r="H33" s="335" t="str">
        <f t="shared" si="0"/>
        <v xml:space="preserve"> </v>
      </c>
      <c r="I33" s="74" t="s">
        <v>71</v>
      </c>
      <c r="J33" s="74" t="str">
        <f t="shared" ref="J33" si="7">IF(I33&lt;&gt;"No", IF(ISNUMBER(H33), H33, ""),"")</f>
        <v/>
      </c>
      <c r="K33" s="124">
        <v>3</v>
      </c>
      <c r="L33" s="74"/>
      <c r="M33" s="79"/>
    </row>
    <row r="34" spans="1:13" ht="15.75" customHeight="1" x14ac:dyDescent="0.35">
      <c r="A34" s="80"/>
      <c r="B34" s="135"/>
      <c r="C34" s="136" t="s">
        <v>191</v>
      </c>
      <c r="D34" s="137"/>
      <c r="E34" s="137"/>
      <c r="F34" s="137"/>
      <c r="G34" s="150"/>
      <c r="H34" s="316" t="str">
        <f t="shared" si="0"/>
        <v xml:space="preserve"> </v>
      </c>
      <c r="I34" s="137"/>
      <c r="J34" s="150"/>
      <c r="K34" s="185"/>
      <c r="L34" s="137"/>
      <c r="M34" s="137"/>
    </row>
    <row r="35" spans="1:13" ht="15.75" customHeight="1" x14ac:dyDescent="0.35">
      <c r="A35" s="80"/>
      <c r="B35" s="96">
        <v>3.33</v>
      </c>
      <c r="C35" s="97" t="s">
        <v>106</v>
      </c>
      <c r="D35" s="98"/>
      <c r="E35" s="99"/>
      <c r="F35" s="99"/>
      <c r="G35" s="99" t="str">
        <f>IF(D35="Both", IF(AND(ISNUMBER(E35), ISNUMBER(F35)), IF(E35=F35, 0, 1), ""), "")</f>
        <v/>
      </c>
      <c r="H35" s="100" t="str">
        <f t="shared" si="0"/>
        <v xml:space="preserve"> </v>
      </c>
      <c r="I35" s="99"/>
      <c r="J35" s="99"/>
      <c r="K35" s="102"/>
      <c r="L35" s="99"/>
      <c r="M35" s="103"/>
    </row>
    <row r="36" spans="1:13" ht="15.75" customHeight="1" x14ac:dyDescent="0.35">
      <c r="A36" s="80"/>
      <c r="B36" s="139">
        <v>3.34</v>
      </c>
      <c r="C36" s="97" t="s">
        <v>106</v>
      </c>
      <c r="D36" s="98"/>
      <c r="E36" s="99"/>
      <c r="F36" s="99"/>
      <c r="G36" s="99" t="str">
        <f t="shared" ref="G36:G37" si="8">IF(D36="Both", IF(AND(ISNUMBER(E36), ISNUMBER(F36)), IF(E36=F36, 0, 1), ""), "")</f>
        <v/>
      </c>
      <c r="H36" s="100" t="str">
        <f t="shared" si="0"/>
        <v xml:space="preserve"> </v>
      </c>
      <c r="I36" s="99"/>
      <c r="J36" s="99"/>
      <c r="K36" s="102"/>
      <c r="L36" s="99"/>
      <c r="M36" s="103"/>
    </row>
    <row r="37" spans="1:13" ht="15.75" customHeight="1" x14ac:dyDescent="0.35">
      <c r="A37" s="80"/>
      <c r="B37" s="96">
        <v>3.35</v>
      </c>
      <c r="C37" s="97" t="s">
        <v>106</v>
      </c>
      <c r="D37" s="98"/>
      <c r="E37" s="99"/>
      <c r="F37" s="99"/>
      <c r="G37" s="99" t="str">
        <f t="shared" si="8"/>
        <v/>
      </c>
      <c r="H37" s="100" t="str">
        <f t="shared" si="0"/>
        <v xml:space="preserve"> </v>
      </c>
      <c r="I37" s="99"/>
      <c r="J37" s="99"/>
      <c r="K37" s="102"/>
      <c r="L37" s="99"/>
      <c r="M37" s="103"/>
    </row>
    <row r="38" spans="1:13" s="3" customFormat="1" ht="15.75" customHeight="1" x14ac:dyDescent="0.35">
      <c r="A38" s="140"/>
      <c r="B38" s="141" t="s">
        <v>107</v>
      </c>
      <c r="C38" s="142"/>
      <c r="D38" s="143"/>
      <c r="E38" s="143">
        <f>COUNT(E3:E37)</f>
        <v>0</v>
      </c>
      <c r="F38" s="143">
        <f>COUNT(F3:F37)</f>
        <v>0</v>
      </c>
      <c r="G38" s="143">
        <f>COUNT(G3:G37)</f>
        <v>0</v>
      </c>
      <c r="H38" s="144">
        <f>SUM(A3:A37)</f>
        <v>55</v>
      </c>
      <c r="I38" s="143"/>
      <c r="J38" s="143">
        <f>SUM(K3:K37)</f>
        <v>35</v>
      </c>
      <c r="K38" s="209"/>
      <c r="L38" s="143">
        <f>COUNT(L3:L37)</f>
        <v>0</v>
      </c>
      <c r="M38" s="207"/>
    </row>
    <row r="39" spans="1:13" s="3" customFormat="1" ht="15.75" customHeight="1" x14ac:dyDescent="0.35">
      <c r="A39" s="140"/>
      <c r="B39" s="141" t="s">
        <v>108</v>
      </c>
      <c r="C39" s="142"/>
      <c r="D39" s="143"/>
      <c r="E39" s="143">
        <f>COUNTIF(E3:E37, 1)</f>
        <v>0</v>
      </c>
      <c r="F39" s="143">
        <f>COUNTIF(F3:F37, 1)</f>
        <v>0</v>
      </c>
      <c r="G39" s="143">
        <f>COUNTIF(G3:G37, 1)</f>
        <v>0</v>
      </c>
      <c r="H39" s="144">
        <f>SUM(H3:H37)</f>
        <v>0</v>
      </c>
      <c r="I39" s="143"/>
      <c r="J39" s="143">
        <f>SUM(J3:J37)</f>
        <v>0</v>
      </c>
      <c r="K39" s="209"/>
      <c r="L39" s="143">
        <f>COUNTIF(L3:L37, 1)</f>
        <v>0</v>
      </c>
      <c r="M39" s="207"/>
    </row>
    <row r="40" spans="1:13" s="3" customFormat="1" ht="15.75" customHeight="1" x14ac:dyDescent="0.35">
      <c r="A40" s="140"/>
      <c r="B40" s="141" t="s">
        <v>109</v>
      </c>
      <c r="C40" s="142"/>
      <c r="D40" s="143"/>
      <c r="E40" s="143" t="e">
        <f t="shared" ref="E40:F40" si="9">E39/E38</f>
        <v>#DIV/0!</v>
      </c>
      <c r="F40" s="143" t="e">
        <f t="shared" si="9"/>
        <v>#DIV/0!</v>
      </c>
      <c r="G40" s="146" t="e">
        <f>1-(G39/G38)</f>
        <v>#DIV/0!</v>
      </c>
      <c r="H40" s="147">
        <f>H39/H38</f>
        <v>0</v>
      </c>
      <c r="I40" s="143"/>
      <c r="J40" s="148">
        <f>J39/J38</f>
        <v>0</v>
      </c>
      <c r="K40" s="209"/>
      <c r="L40" s="205" t="e">
        <f>1-(L39/L38)</f>
        <v>#DIV/0!</v>
      </c>
      <c r="M40" s="207"/>
    </row>
    <row r="41" spans="1:13" x14ac:dyDescent="0.35">
      <c r="H41" s="33"/>
      <c r="J41" s="33"/>
      <c r="K41" s="33"/>
    </row>
    <row r="42" spans="1:13" x14ac:dyDescent="0.35">
      <c r="C42" s="1"/>
      <c r="H42" s="33"/>
      <c r="J42" s="33"/>
      <c r="K42" s="33"/>
    </row>
    <row r="43" spans="1:13" x14ac:dyDescent="0.35">
      <c r="H43" s="33"/>
      <c r="J43" s="33"/>
      <c r="K43" s="33"/>
      <c r="M43" s="29"/>
    </row>
    <row r="44" spans="1:13" x14ac:dyDescent="0.35">
      <c r="H44" s="33"/>
      <c r="J44" s="33"/>
      <c r="K44" s="33"/>
      <c r="M44" s="29"/>
    </row>
    <row r="45" spans="1:13" x14ac:dyDescent="0.35">
      <c r="H45" s="33"/>
      <c r="J45" s="33"/>
      <c r="K45" s="33"/>
      <c r="M45" s="29"/>
    </row>
    <row r="46" spans="1:13" x14ac:dyDescent="0.35">
      <c r="H46" s="33"/>
      <c r="J46" s="33"/>
      <c r="K46" s="33"/>
    </row>
    <row r="47" spans="1:13" x14ac:dyDescent="0.35">
      <c r="H47" s="33"/>
      <c r="J47" s="33"/>
      <c r="K47" s="33"/>
    </row>
    <row r="48" spans="1:13" x14ac:dyDescent="0.35">
      <c r="H48" s="33"/>
      <c r="J48" s="33"/>
      <c r="K48" s="33"/>
    </row>
    <row r="49" spans="8:11" x14ac:dyDescent="0.35">
      <c r="H49" s="33"/>
      <c r="J49" s="33"/>
      <c r="K49" s="33"/>
    </row>
    <row r="50" spans="8:11" x14ac:dyDescent="0.35">
      <c r="H50" s="33"/>
      <c r="J50" s="33"/>
      <c r="K50" s="33"/>
    </row>
    <row r="51" spans="8:11" x14ac:dyDescent="0.35">
      <c r="H51" s="33"/>
      <c r="J51" s="33"/>
      <c r="K51" s="33"/>
    </row>
    <row r="52" spans="8:11" x14ac:dyDescent="0.35">
      <c r="H52" s="33"/>
      <c r="J52" s="33"/>
      <c r="K52" s="33"/>
    </row>
    <row r="53" spans="8:11" x14ac:dyDescent="0.35">
      <c r="H53" s="33"/>
      <c r="J53" s="33"/>
      <c r="K53" s="33"/>
    </row>
    <row r="54" spans="8:11" x14ac:dyDescent="0.35">
      <c r="H54" s="33"/>
      <c r="J54" s="33"/>
      <c r="K54" s="33"/>
    </row>
    <row r="55" spans="8:11" x14ac:dyDescent="0.35">
      <c r="H55" s="33"/>
      <c r="J55" s="33"/>
      <c r="K55" s="33"/>
    </row>
    <row r="56" spans="8:11" x14ac:dyDescent="0.35">
      <c r="H56" s="33"/>
      <c r="J56" s="33"/>
      <c r="K56" s="33"/>
    </row>
    <row r="57" spans="8:11" x14ac:dyDescent="0.35">
      <c r="H57" s="33"/>
      <c r="J57" s="33"/>
      <c r="K57" s="33"/>
    </row>
    <row r="58" spans="8:11" x14ac:dyDescent="0.35">
      <c r="H58" s="33"/>
      <c r="J58" s="33"/>
      <c r="K58" s="33"/>
    </row>
    <row r="59" spans="8:11" x14ac:dyDescent="0.35">
      <c r="H59" s="33"/>
      <c r="J59" s="33"/>
      <c r="K59" s="33"/>
    </row>
    <row r="60" spans="8:11" x14ac:dyDescent="0.35">
      <c r="H60" s="33"/>
      <c r="J60" s="33"/>
      <c r="K60" s="33"/>
    </row>
    <row r="61" spans="8:11" x14ac:dyDescent="0.35">
      <c r="H61" s="33"/>
      <c r="J61" s="33"/>
      <c r="K61" s="33"/>
    </row>
    <row r="62" spans="8:11" x14ac:dyDescent="0.35">
      <c r="H62" s="33"/>
      <c r="J62" s="33"/>
      <c r="K62" s="33"/>
    </row>
    <row r="63" spans="8:11" x14ac:dyDescent="0.35">
      <c r="H63" s="33"/>
      <c r="J63" s="33"/>
      <c r="K63" s="33"/>
    </row>
    <row r="64" spans="8:11" x14ac:dyDescent="0.35">
      <c r="H64" s="33"/>
      <c r="J64" s="33"/>
      <c r="K64" s="33"/>
    </row>
    <row r="65" spans="8:11" x14ac:dyDescent="0.35">
      <c r="H65" s="33"/>
      <c r="J65" s="33"/>
      <c r="K65" s="33"/>
    </row>
    <row r="66" spans="8:11" x14ac:dyDescent="0.35">
      <c r="H66" s="33"/>
      <c r="J66" s="33"/>
      <c r="K66" s="33"/>
    </row>
    <row r="67" spans="8:11" x14ac:dyDescent="0.35">
      <c r="H67" s="33"/>
      <c r="J67" s="33"/>
      <c r="K67" s="33"/>
    </row>
    <row r="68" spans="8:11" x14ac:dyDescent="0.35">
      <c r="H68" s="33"/>
      <c r="J68" s="33"/>
      <c r="K68" s="33"/>
    </row>
    <row r="69" spans="8:11" x14ac:dyDescent="0.35">
      <c r="H69" s="33"/>
      <c r="J69" s="33"/>
      <c r="K69" s="33"/>
    </row>
    <row r="70" spans="8:11" x14ac:dyDescent="0.35">
      <c r="H70" s="33"/>
      <c r="J70" s="33"/>
      <c r="K70" s="33"/>
    </row>
    <row r="71" spans="8:11" x14ac:dyDescent="0.35">
      <c r="H71" s="33"/>
      <c r="J71" s="33"/>
      <c r="K71" s="33"/>
    </row>
    <row r="72" spans="8:11" x14ac:dyDescent="0.35">
      <c r="H72" s="33"/>
      <c r="J72" s="33"/>
      <c r="K72" s="33"/>
    </row>
    <row r="73" spans="8:11" x14ac:dyDescent="0.35">
      <c r="H73" s="33"/>
      <c r="J73" s="33"/>
      <c r="K73" s="33"/>
    </row>
    <row r="74" spans="8:11" x14ac:dyDescent="0.35">
      <c r="H74" s="33"/>
      <c r="J74" s="33"/>
      <c r="K74" s="33"/>
    </row>
  </sheetData>
  <mergeCells count="1">
    <mergeCell ref="B1:L1"/>
  </mergeCells>
  <conditionalFormatting sqref="D41 D43:D1048576">
    <cfRule type="containsText" dxfId="119" priority="93" operator="containsText" text="Both">
      <formula>NOT(ISERROR(SEARCH("Both",D41)))</formula>
    </cfRule>
  </conditionalFormatting>
  <conditionalFormatting sqref="E3:E33 L3:L33 G3:G37 F32:G33">
    <cfRule type="expression" dxfId="118" priority="1">
      <formula>($D3="FFF")</formula>
    </cfRule>
  </conditionalFormatting>
  <conditionalFormatting sqref="E35:E37">
    <cfRule type="expression" dxfId="117" priority="7">
      <formula>($D35="FFF")</formula>
    </cfRule>
  </conditionalFormatting>
  <conditionalFormatting sqref="F35:F37">
    <cfRule type="expression" dxfId="116" priority="8">
      <formula>($D35="Survey")</formula>
    </cfRule>
  </conditionalFormatting>
  <conditionalFormatting sqref="F3:G33">
    <cfRule type="expression" dxfId="115" priority="2">
      <formula>($D3="Survey")</formula>
    </cfRule>
  </conditionalFormatting>
  <conditionalFormatting sqref="G34:G37">
    <cfRule type="expression" dxfId="114" priority="9">
      <formula>($D34="Survey")</formula>
    </cfRule>
  </conditionalFormatting>
  <conditionalFormatting sqref="I2">
    <cfRule type="containsText" dxfId="113" priority="3" operator="containsText" text="No">
      <formula>NOT(ISERROR(SEARCH(("No"),(I2))))</formula>
    </cfRule>
    <cfRule type="containsText" dxfId="112" priority="4" operator="containsText" text="Dis">
      <formula>NOT(ISERROR(SEARCH(("Dis"),(I2))))</formula>
    </cfRule>
    <cfRule type="containsText" dxfId="111" priority="5" operator="containsText" text="Yes">
      <formula>NOT(ISERROR(SEARCH(("Yes"),(I2))))</formula>
    </cfRule>
  </conditionalFormatting>
  <conditionalFormatting sqref="I34">
    <cfRule type="containsText" dxfId="110" priority="13" operator="containsText" text="No">
      <formula>NOT(ISERROR(SEARCH(("No"),(I34))))</formula>
    </cfRule>
    <cfRule type="containsText" dxfId="109" priority="14" operator="containsText" text="Dis">
      <formula>NOT(ISERROR(SEARCH(("Dis"),(I34))))</formula>
    </cfRule>
    <cfRule type="containsText" dxfId="108" priority="15" operator="containsText" text="Yes">
      <formula>NOT(ISERROR(SEARCH(("Yes"),(I34))))</formula>
    </cfRule>
  </conditionalFormatting>
  <conditionalFormatting sqref="I38:I40">
    <cfRule type="containsText" dxfId="107" priority="16" operator="containsText" text="No">
      <formula>NOT(ISERROR(SEARCH(("No"),(I38))))</formula>
    </cfRule>
    <cfRule type="containsText" dxfId="106" priority="17" operator="containsText" text="Dis">
      <formula>NOT(ISERROR(SEARCH(("Dis"),(I38))))</formula>
    </cfRule>
    <cfRule type="containsText" dxfId="105" priority="18" operator="containsText" text="Yes">
      <formula>NOT(ISERROR(SEARCH(("Yes"),(I38))))</formula>
    </cfRule>
  </conditionalFormatting>
  <conditionalFormatting sqref="I41:I1048576">
    <cfRule type="containsText" dxfId="104" priority="94" operator="containsText" text="Dis">
      <formula>NOT(ISERROR(SEARCH("Dis",I41)))</formula>
    </cfRule>
    <cfRule type="containsText" dxfId="103" priority="95" operator="containsText" text="Yes">
      <formula>NOT(ISERROR(SEARCH("Yes",I41)))</formula>
    </cfRule>
  </conditionalFormatting>
  <conditionalFormatting sqref="L35:L37">
    <cfRule type="expression" dxfId="102" priority="19">
      <formula>($D35="FFF")</formula>
    </cfRule>
  </conditionalFormatting>
  <dataValidations count="2">
    <dataValidation type="whole" allowBlank="1" showInputMessage="1" showErrorMessage="1" sqref="E35:F37 E3:F27 J34 M34 D34:G34" xr:uid="{1C3AB6D1-B261-43F3-A02E-5A01A7FFC92D}">
      <formula1>0</formula1>
      <formula2>1</formula2>
    </dataValidation>
    <dataValidation type="decimal" allowBlank="1" showErrorMessage="1" sqref="L3:L37 E33:F33" xr:uid="{D8668213-EE79-4093-9F86-D9B51D6B0DD1}">
      <formula1>0</formula1>
      <formula2>1</formula2>
    </dataValidation>
  </dataValidations>
  <pageMargins left="0.7" right="0.7" top="1.3149999999999999" bottom="0.75" header="0.3" footer="0.3"/>
  <pageSetup paperSize="9" scale="36"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BA66E16B-6E1C-483D-BAC4-CEDA4D3FDC09}">
          <x14:formula1>
            <xm:f>Coding!$A$1:$A$4</xm:f>
          </x14:formula1>
          <xm:sqref>I35:I37 I3:I27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ED61E-F875-C54B-977B-4CA0F50B96AF}">
  <dimension ref="A1:CU115"/>
  <sheetViews>
    <sheetView zoomScaleNormal="100" workbookViewId="0">
      <pane xSplit="3" ySplit="2" topLeftCell="D3" activePane="bottomRight" state="frozen"/>
      <selection pane="topRight" activeCell="C25" sqref="C25"/>
      <selection pane="bottomLeft" activeCell="C25" sqref="C25"/>
      <selection pane="bottomRight" activeCell="E21" sqref="E21"/>
    </sheetView>
  </sheetViews>
  <sheetFormatPr defaultColWidth="10.83203125" defaultRowHeight="15.5" x14ac:dyDescent="0.35"/>
  <cols>
    <col min="1" max="1" width="10.83203125" style="1"/>
    <col min="2" max="2" width="9.1640625" style="1" customWidth="1"/>
    <col min="3" max="3" width="69" style="8" customWidth="1"/>
    <col min="4" max="4" width="6.6640625" style="1" customWidth="1"/>
    <col min="5" max="6" width="7.5" style="1" bestFit="1" customWidth="1"/>
    <col min="7" max="7" width="14.5" style="1" customWidth="1"/>
    <col min="8" max="8" width="7.5" style="2" bestFit="1" customWidth="1"/>
    <col min="9" max="10" width="12.6640625" style="1" customWidth="1"/>
    <col min="11" max="11" width="12.6640625" style="2" customWidth="1"/>
    <col min="12" max="12" width="12.6640625" style="1" customWidth="1"/>
    <col min="13" max="13" width="59.33203125" style="38" customWidth="1"/>
    <col min="14" max="16384" width="10.83203125" style="1"/>
  </cols>
  <sheetData>
    <row r="1" spans="1:13" s="9" customFormat="1" ht="19.5" x14ac:dyDescent="0.45">
      <c r="A1" s="213"/>
      <c r="B1" s="349" t="s">
        <v>236</v>
      </c>
      <c r="C1" s="350"/>
      <c r="D1" s="350"/>
      <c r="E1" s="350"/>
      <c r="F1" s="350"/>
      <c r="G1" s="350"/>
      <c r="H1" s="350"/>
      <c r="I1" s="350"/>
      <c r="J1" s="350"/>
      <c r="K1" s="350"/>
      <c r="L1" s="351"/>
      <c r="M1" s="214"/>
    </row>
    <row r="2" spans="1:13" s="4" customFormat="1" ht="46.75" customHeight="1" x14ac:dyDescent="0.35">
      <c r="A2" s="86"/>
      <c r="B2" s="90" t="s">
        <v>54</v>
      </c>
      <c r="C2" s="91" t="s">
        <v>55</v>
      </c>
      <c r="D2" s="92" t="s">
        <v>56</v>
      </c>
      <c r="E2" s="93" t="s">
        <v>57</v>
      </c>
      <c r="F2" s="93" t="s">
        <v>58</v>
      </c>
      <c r="G2" s="92" t="s">
        <v>59</v>
      </c>
      <c r="H2" s="92" t="s">
        <v>60</v>
      </c>
      <c r="I2" s="94" t="s">
        <v>61</v>
      </c>
      <c r="J2" s="92" t="s">
        <v>62</v>
      </c>
      <c r="K2" s="95" t="s">
        <v>63</v>
      </c>
      <c r="L2" s="94" t="s">
        <v>64</v>
      </c>
      <c r="M2" s="91" t="s">
        <v>65</v>
      </c>
    </row>
    <row r="3" spans="1:13" s="64" customFormat="1" ht="15.75" customHeight="1" x14ac:dyDescent="0.35">
      <c r="A3" s="81">
        <v>3</v>
      </c>
      <c r="B3" s="72">
        <v>4.0999999999999996</v>
      </c>
      <c r="C3" s="73" t="s">
        <v>237</v>
      </c>
      <c r="D3" s="74" t="s">
        <v>67</v>
      </c>
      <c r="E3" s="74"/>
      <c r="F3" s="74"/>
      <c r="G3" s="74" t="str">
        <f>IF(D3="Ambos", IF(AND(ISNUMBER(E3), ISNUMBER(F3)), IF(E3=F3, 0, 1), ""), "")</f>
        <v/>
      </c>
      <c r="H3" s="77" t="str">
        <f>IF(D3="FFF",(IF(ISNUMBER(F3),F3*(A3)," ")),IF(D3="Encuesta",(IF(ISNUMBER(E3),E3*(A3)," ")),IF(OR(ISNUMBER(E3),ISNUMBER(F3)),MIN(E3,F3)*(A3)," ")))</f>
        <v xml:space="preserve"> </v>
      </c>
      <c r="I3" s="74" t="s">
        <v>71</v>
      </c>
      <c r="J3" s="74" t="str">
        <f>IF(I3&lt;&gt;"No", IF(ISNUMBER(H3), H3, ""),"")</f>
        <v/>
      </c>
      <c r="K3" s="180">
        <v>3</v>
      </c>
      <c r="L3" s="74"/>
      <c r="M3" s="73"/>
    </row>
    <row r="4" spans="1:13" s="66" customFormat="1" ht="15.75" customHeight="1" x14ac:dyDescent="0.35">
      <c r="A4" s="83">
        <v>3</v>
      </c>
      <c r="B4" s="154">
        <v>4.2</v>
      </c>
      <c r="C4" s="198" t="s">
        <v>238</v>
      </c>
      <c r="D4" s="215" t="s">
        <v>67</v>
      </c>
      <c r="E4" s="215"/>
      <c r="F4" s="215"/>
      <c r="G4" s="74" t="str">
        <f>IF(D4="Ambos", IF(AND(ISNUMBER(E4), ISNUMBER(F4)), IF(E4=F4, 0, 1), ""), "")</f>
        <v/>
      </c>
      <c r="H4" s="77" t="str">
        <f t="shared" ref="H4:H46" si="0">IF(D4="FFF",(IF(ISNUMBER(F4),F4*(A4)," ")),IF(D4="Encuesta",(IF(ISNUMBER(E4),E4*(A4)," ")),IF(OR(ISNUMBER(E4),ISNUMBER(F4)),MIN(E4,F4)*(A4)," ")))</f>
        <v xml:space="preserve"> </v>
      </c>
      <c r="I4" s="215" t="s">
        <v>71</v>
      </c>
      <c r="J4" s="74" t="str">
        <f t="shared" ref="J4:J46" si="1">IF(I4&lt;&gt;"No", IF(ISNUMBER(H4), H4, ""),"")</f>
        <v/>
      </c>
      <c r="K4" s="181">
        <v>3</v>
      </c>
      <c r="L4" s="215"/>
      <c r="M4" s="198"/>
    </row>
    <row r="5" spans="1:13" ht="15.75" customHeight="1" x14ac:dyDescent="0.35">
      <c r="A5" s="80">
        <v>1</v>
      </c>
      <c r="B5" s="96">
        <v>4.3</v>
      </c>
      <c r="C5" s="97" t="s">
        <v>239</v>
      </c>
      <c r="D5" s="98" t="s">
        <v>58</v>
      </c>
      <c r="E5" s="99"/>
      <c r="F5" s="99"/>
      <c r="G5" s="98" t="str">
        <f t="shared" ref="G5:G9" si="2">IF(D5="Both", IF(AND(ISNUMBER(E5), ISNUMBER(F5)), IF(E5=F5, 0, 1), ""), "")</f>
        <v/>
      </c>
      <c r="H5" s="336" t="str">
        <f t="shared" si="0"/>
        <v xml:space="preserve"> </v>
      </c>
      <c r="I5" s="101" t="s">
        <v>68</v>
      </c>
      <c r="J5" s="99" t="str">
        <f t="shared" si="1"/>
        <v/>
      </c>
      <c r="K5" s="102"/>
      <c r="L5" s="296"/>
      <c r="M5" s="97"/>
    </row>
    <row r="6" spans="1:13" ht="15.75" customHeight="1" x14ac:dyDescent="0.35">
      <c r="A6" s="80">
        <v>1</v>
      </c>
      <c r="B6" s="96">
        <v>4.4000000000000004</v>
      </c>
      <c r="C6" s="97" t="s">
        <v>240</v>
      </c>
      <c r="D6" s="98" t="s">
        <v>67</v>
      </c>
      <c r="E6" s="303"/>
      <c r="F6" s="99"/>
      <c r="G6" s="302" t="str">
        <f t="shared" si="2"/>
        <v/>
      </c>
      <c r="H6" s="336" t="str">
        <f t="shared" si="0"/>
        <v xml:space="preserve"> </v>
      </c>
      <c r="I6" s="101" t="s">
        <v>68</v>
      </c>
      <c r="J6" s="99" t="str">
        <f t="shared" si="1"/>
        <v/>
      </c>
      <c r="K6" s="102"/>
      <c r="L6" s="296"/>
      <c r="M6" s="97"/>
    </row>
    <row r="7" spans="1:13" ht="15.75" customHeight="1" x14ac:dyDescent="0.35">
      <c r="A7" s="80">
        <v>1</v>
      </c>
      <c r="B7" s="96">
        <v>4.5</v>
      </c>
      <c r="C7" s="97" t="s">
        <v>241</v>
      </c>
      <c r="D7" s="98" t="s">
        <v>67</v>
      </c>
      <c r="E7" s="99"/>
      <c r="F7" s="296"/>
      <c r="G7" s="302" t="str">
        <f t="shared" si="2"/>
        <v/>
      </c>
      <c r="H7" s="336" t="str">
        <f t="shared" si="0"/>
        <v xml:space="preserve"> </v>
      </c>
      <c r="I7" s="101" t="s">
        <v>103</v>
      </c>
      <c r="J7" s="99" t="str">
        <f t="shared" si="1"/>
        <v/>
      </c>
      <c r="K7" s="102">
        <v>1</v>
      </c>
      <c r="L7" s="99"/>
      <c r="M7" s="97"/>
    </row>
    <row r="8" spans="1:13" ht="15.75" customHeight="1" x14ac:dyDescent="0.35">
      <c r="A8" s="80">
        <v>1</v>
      </c>
      <c r="B8" s="96">
        <v>4.5999999999999996</v>
      </c>
      <c r="C8" s="97" t="s">
        <v>242</v>
      </c>
      <c r="D8" s="98" t="s">
        <v>67</v>
      </c>
      <c r="E8" s="99"/>
      <c r="F8" s="296"/>
      <c r="G8" s="302" t="str">
        <f t="shared" si="2"/>
        <v/>
      </c>
      <c r="H8" s="336" t="str">
        <f t="shared" si="0"/>
        <v xml:space="preserve"> </v>
      </c>
      <c r="I8" s="101" t="s">
        <v>103</v>
      </c>
      <c r="J8" s="99" t="str">
        <f t="shared" si="1"/>
        <v/>
      </c>
      <c r="K8" s="102">
        <v>1</v>
      </c>
      <c r="L8" s="99"/>
      <c r="M8" s="97"/>
    </row>
    <row r="9" spans="1:13" ht="15.75" customHeight="1" x14ac:dyDescent="0.35">
      <c r="A9" s="80">
        <v>1</v>
      </c>
      <c r="B9" s="96">
        <v>4.7</v>
      </c>
      <c r="C9" s="97" t="s">
        <v>243</v>
      </c>
      <c r="D9" s="98" t="s">
        <v>67</v>
      </c>
      <c r="E9" s="99"/>
      <c r="F9" s="296"/>
      <c r="G9" s="302" t="str">
        <f t="shared" si="2"/>
        <v/>
      </c>
      <c r="H9" s="336" t="str">
        <f t="shared" si="0"/>
        <v xml:space="preserve"> </v>
      </c>
      <c r="I9" s="101" t="s">
        <v>103</v>
      </c>
      <c r="J9" s="99" t="str">
        <f t="shared" si="1"/>
        <v/>
      </c>
      <c r="K9" s="102">
        <v>1</v>
      </c>
      <c r="L9" s="99"/>
      <c r="M9" s="97"/>
    </row>
    <row r="10" spans="1:13" s="67" customFormat="1" ht="15.75" customHeight="1" x14ac:dyDescent="0.35">
      <c r="A10" s="82">
        <v>2</v>
      </c>
      <c r="B10" s="104">
        <v>4.8</v>
      </c>
      <c r="C10" s="105" t="s">
        <v>244</v>
      </c>
      <c r="D10" s="106" t="s">
        <v>67</v>
      </c>
      <c r="E10" s="106"/>
      <c r="F10" s="106"/>
      <c r="G10" s="106" t="str">
        <f>IF(D10="Ambos", IF(AND(ISNUMBER(E10), ISNUMBER(F10)), IF(E10=F10, 0, 1), ""), "")</f>
        <v/>
      </c>
      <c r="H10" s="77" t="str">
        <f t="shared" si="0"/>
        <v xml:space="preserve"> </v>
      </c>
      <c r="I10" s="106" t="s">
        <v>73</v>
      </c>
      <c r="J10" s="321" t="str">
        <f t="shared" si="1"/>
        <v/>
      </c>
      <c r="K10" s="107">
        <v>2</v>
      </c>
      <c r="L10" s="106"/>
      <c r="M10" s="105"/>
    </row>
    <row r="11" spans="1:13" s="64" customFormat="1" ht="15.75" customHeight="1" x14ac:dyDescent="0.35">
      <c r="A11" s="81">
        <v>3</v>
      </c>
      <c r="B11" s="72">
        <v>4.9000000000000004</v>
      </c>
      <c r="C11" s="73" t="s">
        <v>245</v>
      </c>
      <c r="D11" s="74" t="s">
        <v>58</v>
      </c>
      <c r="E11" s="74"/>
      <c r="F11" s="74"/>
      <c r="G11" s="74"/>
      <c r="H11" s="77" t="str">
        <f t="shared" si="0"/>
        <v xml:space="preserve"> </v>
      </c>
      <c r="I11" s="74" t="s">
        <v>71</v>
      </c>
      <c r="J11" s="74" t="str">
        <f t="shared" si="1"/>
        <v/>
      </c>
      <c r="K11" s="124">
        <v>3</v>
      </c>
      <c r="L11" s="74"/>
      <c r="M11" s="73"/>
    </row>
    <row r="12" spans="1:13" ht="15.75" customHeight="1" x14ac:dyDescent="0.35">
      <c r="A12" s="80">
        <v>1</v>
      </c>
      <c r="B12" s="96" t="s">
        <v>246</v>
      </c>
      <c r="C12" s="97" t="s">
        <v>247</v>
      </c>
      <c r="D12" s="98" t="s">
        <v>58</v>
      </c>
      <c r="E12" s="99"/>
      <c r="F12" s="99"/>
      <c r="G12" s="98"/>
      <c r="H12" s="336" t="str">
        <f t="shared" si="0"/>
        <v xml:space="preserve"> </v>
      </c>
      <c r="I12" s="101" t="s">
        <v>68</v>
      </c>
      <c r="J12" s="99" t="str">
        <f t="shared" si="1"/>
        <v/>
      </c>
      <c r="K12" s="102"/>
      <c r="L12" s="99"/>
      <c r="M12" s="97"/>
    </row>
    <row r="13" spans="1:13" ht="15.75" customHeight="1" x14ac:dyDescent="0.35">
      <c r="A13" s="80">
        <v>1</v>
      </c>
      <c r="B13" s="96">
        <v>4.1100000000000003</v>
      </c>
      <c r="C13" s="97" t="s">
        <v>248</v>
      </c>
      <c r="D13" s="98" t="s">
        <v>58</v>
      </c>
      <c r="E13" s="99"/>
      <c r="F13" s="99"/>
      <c r="G13" s="98"/>
      <c r="H13" s="336" t="str">
        <f t="shared" si="0"/>
        <v xml:space="preserve"> </v>
      </c>
      <c r="I13" s="101" t="s">
        <v>68</v>
      </c>
      <c r="J13" s="99" t="str">
        <f t="shared" si="1"/>
        <v/>
      </c>
      <c r="K13" s="102"/>
      <c r="L13" s="99"/>
      <c r="M13" s="97"/>
    </row>
    <row r="14" spans="1:13" s="4" customFormat="1" ht="15.75" customHeight="1" x14ac:dyDescent="0.35">
      <c r="A14" s="86">
        <v>1</v>
      </c>
      <c r="B14" s="85">
        <v>4.12</v>
      </c>
      <c r="C14" s="114" t="s">
        <v>249</v>
      </c>
      <c r="D14" s="115" t="s">
        <v>67</v>
      </c>
      <c r="E14" s="116"/>
      <c r="F14" s="116"/>
      <c r="G14" s="115" t="str">
        <f>IF(D14="Ambos", IF(AND(ISNUMBER(E14), ISNUMBER(F14)), IF(E14=F14, 0, 1), ""), "")</f>
        <v/>
      </c>
      <c r="H14" s="336" t="str">
        <f t="shared" si="0"/>
        <v xml:space="preserve"> </v>
      </c>
      <c r="I14" s="117" t="s">
        <v>582</v>
      </c>
      <c r="J14" s="99" t="str">
        <f t="shared" si="1"/>
        <v/>
      </c>
      <c r="K14" s="118">
        <v>1</v>
      </c>
      <c r="L14" s="116"/>
      <c r="M14" s="114"/>
    </row>
    <row r="15" spans="1:13" s="65" customFormat="1" ht="15.75" customHeight="1" x14ac:dyDescent="0.35">
      <c r="A15" s="84">
        <v>2</v>
      </c>
      <c r="B15" s="109">
        <v>4.13</v>
      </c>
      <c r="C15" s="110" t="s">
        <v>250</v>
      </c>
      <c r="D15" s="111" t="s">
        <v>67</v>
      </c>
      <c r="E15" s="111"/>
      <c r="F15" s="111"/>
      <c r="G15" s="111" t="str">
        <f>IF(D15="Ambos", IF(AND(ISNUMBER(E15), ISNUMBER(F15)), IF(E15=F15, 0, 1), ""), "")</f>
        <v/>
      </c>
      <c r="H15" s="77" t="str">
        <f t="shared" si="0"/>
        <v xml:space="preserve"> </v>
      </c>
      <c r="I15" s="111" t="s">
        <v>73</v>
      </c>
      <c r="J15" s="321" t="str">
        <f t="shared" si="1"/>
        <v/>
      </c>
      <c r="K15" s="112">
        <v>2</v>
      </c>
      <c r="L15" s="111"/>
      <c r="M15" s="110"/>
    </row>
    <row r="16" spans="1:13" s="65" customFormat="1" ht="15.75" customHeight="1" x14ac:dyDescent="0.35">
      <c r="A16" s="84">
        <v>2</v>
      </c>
      <c r="B16" s="109">
        <v>4.1399999999999997</v>
      </c>
      <c r="C16" s="110" t="s">
        <v>251</v>
      </c>
      <c r="D16" s="111" t="s">
        <v>67</v>
      </c>
      <c r="E16" s="111"/>
      <c r="F16" s="111"/>
      <c r="G16" s="111" t="str">
        <f t="shared" ref="G16:G18" si="3">IF(D16="Ambos", IF(AND(ISNUMBER(E16), ISNUMBER(F16)), IF(E16=F16, 0, 1), ""), "")</f>
        <v/>
      </c>
      <c r="H16" s="77" t="str">
        <f t="shared" si="0"/>
        <v xml:space="preserve"> </v>
      </c>
      <c r="I16" s="111" t="s">
        <v>73</v>
      </c>
      <c r="J16" s="321" t="str">
        <f t="shared" si="1"/>
        <v/>
      </c>
      <c r="K16" s="112">
        <v>2</v>
      </c>
      <c r="L16" s="111"/>
      <c r="M16" s="110"/>
    </row>
    <row r="17" spans="1:13" s="65" customFormat="1" ht="15.75" customHeight="1" x14ac:dyDescent="0.35">
      <c r="A17" s="84">
        <v>2</v>
      </c>
      <c r="B17" s="109">
        <v>4.1500000000000004</v>
      </c>
      <c r="C17" s="110" t="s">
        <v>252</v>
      </c>
      <c r="D17" s="111" t="s">
        <v>67</v>
      </c>
      <c r="E17" s="111"/>
      <c r="F17" s="111"/>
      <c r="G17" s="111" t="str">
        <f t="shared" si="3"/>
        <v/>
      </c>
      <c r="H17" s="77" t="str">
        <f t="shared" si="0"/>
        <v xml:space="preserve"> </v>
      </c>
      <c r="I17" s="111" t="s">
        <v>73</v>
      </c>
      <c r="J17" s="321" t="str">
        <f t="shared" si="1"/>
        <v/>
      </c>
      <c r="K17" s="112">
        <v>2</v>
      </c>
      <c r="L17" s="111"/>
      <c r="M17" s="110"/>
    </row>
    <row r="18" spans="1:13" s="65" customFormat="1" ht="15.75" customHeight="1" x14ac:dyDescent="0.35">
      <c r="A18" s="84">
        <v>2</v>
      </c>
      <c r="B18" s="109">
        <v>4.16</v>
      </c>
      <c r="C18" s="110" t="s">
        <v>253</v>
      </c>
      <c r="D18" s="111" t="s">
        <v>67</v>
      </c>
      <c r="E18" s="111"/>
      <c r="F18" s="111"/>
      <c r="G18" s="111" t="str">
        <f t="shared" si="3"/>
        <v/>
      </c>
      <c r="H18" s="77" t="str">
        <f t="shared" si="0"/>
        <v xml:space="preserve"> </v>
      </c>
      <c r="I18" s="111" t="s">
        <v>73</v>
      </c>
      <c r="J18" s="321" t="str">
        <f t="shared" si="1"/>
        <v/>
      </c>
      <c r="K18" s="112">
        <v>2</v>
      </c>
      <c r="L18" s="111"/>
      <c r="M18" s="110"/>
    </row>
    <row r="19" spans="1:13" s="64" customFormat="1" ht="15.75" customHeight="1" x14ac:dyDescent="0.35">
      <c r="A19" s="81">
        <v>3</v>
      </c>
      <c r="B19" s="72">
        <v>4.17</v>
      </c>
      <c r="C19" s="73" t="s">
        <v>254</v>
      </c>
      <c r="D19" s="74" t="s">
        <v>67</v>
      </c>
      <c r="E19" s="74"/>
      <c r="F19" s="74"/>
      <c r="G19" s="74" t="str">
        <f t="shared" ref="G19:G29" si="4">IF(D19="Ambos", IF(AND(ISNUMBER(E19), ISNUMBER(F19)), IF(E19=F19, 0, 1), ""), "")</f>
        <v/>
      </c>
      <c r="H19" s="77" t="str">
        <f t="shared" si="0"/>
        <v xml:space="preserve"> </v>
      </c>
      <c r="I19" s="74" t="s">
        <v>68</v>
      </c>
      <c r="J19" s="74" t="str">
        <f t="shared" si="1"/>
        <v/>
      </c>
      <c r="K19" s="124"/>
      <c r="L19" s="74"/>
      <c r="M19" s="73"/>
    </row>
    <row r="20" spans="1:13" s="64" customFormat="1" ht="15.75" customHeight="1" x14ac:dyDescent="0.35">
      <c r="A20" s="81">
        <v>3</v>
      </c>
      <c r="B20" s="72">
        <v>4.18</v>
      </c>
      <c r="C20" s="73" t="s">
        <v>255</v>
      </c>
      <c r="D20" s="74" t="s">
        <v>67</v>
      </c>
      <c r="E20" s="74"/>
      <c r="F20" s="74"/>
      <c r="G20" s="74" t="str">
        <f t="shared" si="4"/>
        <v/>
      </c>
      <c r="H20" s="77" t="str">
        <f t="shared" si="0"/>
        <v xml:space="preserve"> </v>
      </c>
      <c r="I20" s="74" t="s">
        <v>68</v>
      </c>
      <c r="J20" s="74" t="str">
        <f t="shared" si="1"/>
        <v/>
      </c>
      <c r="K20" s="124"/>
      <c r="L20" s="74"/>
      <c r="M20" s="73"/>
    </row>
    <row r="21" spans="1:13" s="64" customFormat="1" ht="15.75" customHeight="1" x14ac:dyDescent="0.35">
      <c r="A21" s="81">
        <v>3</v>
      </c>
      <c r="B21" s="72">
        <v>4.1900000000000004</v>
      </c>
      <c r="C21" s="73" t="s">
        <v>256</v>
      </c>
      <c r="D21" s="74" t="s">
        <v>67</v>
      </c>
      <c r="E21" s="74"/>
      <c r="F21" s="74"/>
      <c r="G21" s="74" t="str">
        <f t="shared" si="4"/>
        <v/>
      </c>
      <c r="H21" s="77" t="str">
        <f t="shared" si="0"/>
        <v xml:space="preserve"> </v>
      </c>
      <c r="I21" s="74" t="s">
        <v>71</v>
      </c>
      <c r="J21" s="74" t="str">
        <f t="shared" si="1"/>
        <v/>
      </c>
      <c r="K21" s="124">
        <v>3</v>
      </c>
      <c r="L21" s="74"/>
      <c r="M21" s="73"/>
    </row>
    <row r="22" spans="1:13" s="64" customFormat="1" ht="15.75" customHeight="1" x14ac:dyDescent="0.35">
      <c r="A22" s="81">
        <v>3</v>
      </c>
      <c r="B22" s="123">
        <v>4.2</v>
      </c>
      <c r="C22" s="73" t="s">
        <v>257</v>
      </c>
      <c r="D22" s="74" t="s">
        <v>67</v>
      </c>
      <c r="E22" s="74"/>
      <c r="F22" s="74"/>
      <c r="G22" s="74" t="str">
        <f t="shared" si="4"/>
        <v/>
      </c>
      <c r="H22" s="77" t="str">
        <f t="shared" si="0"/>
        <v xml:space="preserve"> </v>
      </c>
      <c r="I22" s="74" t="s">
        <v>71</v>
      </c>
      <c r="J22" s="74" t="str">
        <f t="shared" si="1"/>
        <v/>
      </c>
      <c r="K22" s="124">
        <v>3</v>
      </c>
      <c r="L22" s="74"/>
      <c r="M22" s="73"/>
    </row>
    <row r="23" spans="1:13" ht="15.75" customHeight="1" x14ac:dyDescent="0.35">
      <c r="A23" s="80">
        <v>1</v>
      </c>
      <c r="B23" s="96">
        <v>4.21</v>
      </c>
      <c r="C23" s="97" t="s">
        <v>258</v>
      </c>
      <c r="D23" s="98" t="s">
        <v>67</v>
      </c>
      <c r="E23" s="99"/>
      <c r="F23" s="99"/>
      <c r="G23" s="98" t="str">
        <f t="shared" si="4"/>
        <v/>
      </c>
      <c r="H23" s="336" t="str">
        <f t="shared" si="0"/>
        <v xml:space="preserve"> </v>
      </c>
      <c r="I23" s="101" t="s">
        <v>103</v>
      </c>
      <c r="J23" s="99" t="str">
        <f t="shared" si="1"/>
        <v/>
      </c>
      <c r="K23" s="102">
        <v>1</v>
      </c>
      <c r="L23" s="99"/>
      <c r="M23" s="97"/>
    </row>
    <row r="24" spans="1:13" ht="15.75" customHeight="1" x14ac:dyDescent="0.35">
      <c r="A24" s="80">
        <v>1</v>
      </c>
      <c r="B24" s="96">
        <v>4.22</v>
      </c>
      <c r="C24" s="97" t="s">
        <v>259</v>
      </c>
      <c r="D24" s="98" t="s">
        <v>57</v>
      </c>
      <c r="E24" s="99"/>
      <c r="F24" s="296"/>
      <c r="G24" s="302" t="str">
        <f t="shared" si="4"/>
        <v/>
      </c>
      <c r="H24" s="336" t="str">
        <f t="shared" si="0"/>
        <v xml:space="preserve"> </v>
      </c>
      <c r="I24" s="101" t="s">
        <v>103</v>
      </c>
      <c r="J24" s="99" t="str">
        <f t="shared" si="1"/>
        <v/>
      </c>
      <c r="K24" s="102">
        <v>1</v>
      </c>
      <c r="L24" s="99"/>
      <c r="M24" s="97"/>
    </row>
    <row r="25" spans="1:13" ht="15.75" customHeight="1" x14ac:dyDescent="0.35">
      <c r="A25" s="80">
        <v>1</v>
      </c>
      <c r="B25" s="96">
        <v>4.2300000000000004</v>
      </c>
      <c r="C25" s="97" t="s">
        <v>260</v>
      </c>
      <c r="D25" s="98" t="s">
        <v>57</v>
      </c>
      <c r="E25" s="99"/>
      <c r="F25" s="296"/>
      <c r="G25" s="302" t="str">
        <f t="shared" si="4"/>
        <v/>
      </c>
      <c r="H25" s="336" t="str">
        <f t="shared" si="0"/>
        <v xml:space="preserve"> </v>
      </c>
      <c r="I25" s="101" t="s">
        <v>103</v>
      </c>
      <c r="J25" s="99" t="str">
        <f t="shared" si="1"/>
        <v/>
      </c>
      <c r="K25" s="102">
        <v>1</v>
      </c>
      <c r="L25" s="99"/>
      <c r="M25" s="97"/>
    </row>
    <row r="26" spans="1:13" s="64" customFormat="1" ht="15.75" customHeight="1" x14ac:dyDescent="0.35">
      <c r="A26" s="81">
        <v>3</v>
      </c>
      <c r="B26" s="72">
        <v>4.24</v>
      </c>
      <c r="C26" s="73" t="s">
        <v>261</v>
      </c>
      <c r="D26" s="74" t="s">
        <v>67</v>
      </c>
      <c r="E26" s="74"/>
      <c r="F26" s="74"/>
      <c r="G26" s="74" t="str">
        <f t="shared" si="4"/>
        <v/>
      </c>
      <c r="H26" s="77" t="str">
        <f t="shared" si="0"/>
        <v xml:space="preserve"> </v>
      </c>
      <c r="I26" s="74" t="s">
        <v>71</v>
      </c>
      <c r="J26" s="74" t="str">
        <f t="shared" si="1"/>
        <v/>
      </c>
      <c r="K26" s="124">
        <v>3</v>
      </c>
      <c r="L26" s="74"/>
      <c r="M26" s="73"/>
    </row>
    <row r="27" spans="1:13" s="64" customFormat="1" ht="15.75" customHeight="1" x14ac:dyDescent="0.35">
      <c r="A27" s="81">
        <v>3</v>
      </c>
      <c r="B27" s="72">
        <v>4.25</v>
      </c>
      <c r="C27" s="73" t="s">
        <v>262</v>
      </c>
      <c r="D27" s="74" t="s">
        <v>141</v>
      </c>
      <c r="E27" s="74"/>
      <c r="F27" s="74"/>
      <c r="G27" s="74" t="str">
        <f t="shared" si="4"/>
        <v/>
      </c>
      <c r="H27" s="77" t="str">
        <f t="shared" si="0"/>
        <v xml:space="preserve"> </v>
      </c>
      <c r="I27" s="74" t="s">
        <v>71</v>
      </c>
      <c r="J27" s="74" t="str">
        <f t="shared" si="1"/>
        <v/>
      </c>
      <c r="K27" s="124">
        <v>3</v>
      </c>
      <c r="L27" s="74"/>
      <c r="M27" s="73"/>
    </row>
    <row r="28" spans="1:13" s="64" customFormat="1" ht="15.75" customHeight="1" x14ac:dyDescent="0.35">
      <c r="A28" s="81">
        <v>3</v>
      </c>
      <c r="B28" s="72">
        <v>4.26</v>
      </c>
      <c r="C28" s="73" t="s">
        <v>263</v>
      </c>
      <c r="D28" s="74" t="s">
        <v>67</v>
      </c>
      <c r="E28" s="74"/>
      <c r="F28" s="74"/>
      <c r="G28" s="74" t="str">
        <f t="shared" si="4"/>
        <v/>
      </c>
      <c r="H28" s="77" t="str">
        <f t="shared" si="0"/>
        <v xml:space="preserve"> </v>
      </c>
      <c r="I28" s="74" t="s">
        <v>71</v>
      </c>
      <c r="J28" s="74" t="str">
        <f t="shared" si="1"/>
        <v/>
      </c>
      <c r="K28" s="124">
        <v>3</v>
      </c>
      <c r="L28" s="74"/>
      <c r="M28" s="73" t="s">
        <v>264</v>
      </c>
    </row>
    <row r="29" spans="1:13" s="64" customFormat="1" ht="15.75" customHeight="1" x14ac:dyDescent="0.35">
      <c r="A29" s="81">
        <v>3</v>
      </c>
      <c r="B29" s="72">
        <v>4.2699999999999996</v>
      </c>
      <c r="C29" s="73" t="s">
        <v>265</v>
      </c>
      <c r="D29" s="74" t="s">
        <v>67</v>
      </c>
      <c r="E29" s="74"/>
      <c r="F29" s="74"/>
      <c r="G29" s="74" t="str">
        <f t="shared" si="4"/>
        <v/>
      </c>
      <c r="H29" s="77" t="str">
        <f t="shared" si="0"/>
        <v xml:space="preserve"> </v>
      </c>
      <c r="I29" s="74" t="s">
        <v>71</v>
      </c>
      <c r="J29" s="74" t="str">
        <f t="shared" si="1"/>
        <v/>
      </c>
      <c r="K29" s="124">
        <v>3</v>
      </c>
      <c r="L29" s="74"/>
      <c r="M29" s="73"/>
    </row>
    <row r="30" spans="1:13" s="65" customFormat="1" ht="15.75" customHeight="1" x14ac:dyDescent="0.35">
      <c r="A30" s="84">
        <v>2</v>
      </c>
      <c r="B30" s="109">
        <v>4.28</v>
      </c>
      <c r="C30" s="110" t="s">
        <v>266</v>
      </c>
      <c r="D30" s="111" t="s">
        <v>57</v>
      </c>
      <c r="E30" s="111"/>
      <c r="F30" s="297"/>
      <c r="G30" s="295"/>
      <c r="H30" s="77" t="str">
        <f t="shared" si="0"/>
        <v xml:space="preserve"> </v>
      </c>
      <c r="I30" s="111" t="s">
        <v>103</v>
      </c>
      <c r="J30" s="321" t="str">
        <f t="shared" si="1"/>
        <v/>
      </c>
      <c r="K30" s="112">
        <v>2</v>
      </c>
      <c r="L30" s="111"/>
      <c r="M30" s="110"/>
    </row>
    <row r="31" spans="1:13" s="4" customFormat="1" ht="15.75" customHeight="1" x14ac:dyDescent="0.35">
      <c r="A31" s="86">
        <v>1</v>
      </c>
      <c r="B31" s="85">
        <v>4.29</v>
      </c>
      <c r="C31" s="114" t="s">
        <v>267</v>
      </c>
      <c r="D31" s="115" t="s">
        <v>57</v>
      </c>
      <c r="E31" s="116"/>
      <c r="F31" s="298"/>
      <c r="G31" s="295"/>
      <c r="H31" s="336" t="str">
        <f t="shared" si="0"/>
        <v xml:space="preserve"> </v>
      </c>
      <c r="I31" s="117" t="s">
        <v>71</v>
      </c>
      <c r="J31" s="99" t="str">
        <f t="shared" si="1"/>
        <v/>
      </c>
      <c r="K31" s="118">
        <v>1</v>
      </c>
      <c r="L31" s="116"/>
      <c r="M31" s="114" t="s">
        <v>268</v>
      </c>
    </row>
    <row r="32" spans="1:13" s="4" customFormat="1" ht="15.75" customHeight="1" x14ac:dyDescent="0.35">
      <c r="A32" s="86">
        <v>1</v>
      </c>
      <c r="B32" s="177">
        <v>4.3</v>
      </c>
      <c r="C32" s="114" t="s">
        <v>269</v>
      </c>
      <c r="D32" s="115" t="s">
        <v>57</v>
      </c>
      <c r="E32" s="116"/>
      <c r="F32" s="298"/>
      <c r="G32" s="295"/>
      <c r="H32" s="336" t="str">
        <f t="shared" si="0"/>
        <v xml:space="preserve"> </v>
      </c>
      <c r="I32" s="117" t="s">
        <v>71</v>
      </c>
      <c r="J32" s="99" t="str">
        <f t="shared" si="1"/>
        <v/>
      </c>
      <c r="K32" s="118">
        <v>1</v>
      </c>
      <c r="L32" s="116"/>
      <c r="M32" s="114"/>
    </row>
    <row r="33" spans="1:99" s="4" customFormat="1" ht="15.75" customHeight="1" x14ac:dyDescent="0.35">
      <c r="A33" s="86">
        <v>1</v>
      </c>
      <c r="B33" s="85">
        <v>4.3099999999999996</v>
      </c>
      <c r="C33" s="114" t="s">
        <v>270</v>
      </c>
      <c r="D33" s="115" t="s">
        <v>57</v>
      </c>
      <c r="E33" s="116"/>
      <c r="F33" s="298"/>
      <c r="G33" s="295"/>
      <c r="H33" s="336" t="str">
        <f t="shared" si="0"/>
        <v xml:space="preserve"> </v>
      </c>
      <c r="I33" s="117" t="s">
        <v>71</v>
      </c>
      <c r="J33" s="99" t="str">
        <f t="shared" si="1"/>
        <v/>
      </c>
      <c r="K33" s="118">
        <v>1</v>
      </c>
      <c r="L33" s="116"/>
      <c r="M33" s="114"/>
    </row>
    <row r="34" spans="1:99" s="4" customFormat="1" ht="15.75" customHeight="1" x14ac:dyDescent="0.35">
      <c r="A34" s="86">
        <v>1</v>
      </c>
      <c r="B34" s="85">
        <v>4.32</v>
      </c>
      <c r="C34" s="114" t="s">
        <v>271</v>
      </c>
      <c r="D34" s="115" t="s">
        <v>57</v>
      </c>
      <c r="E34" s="116"/>
      <c r="F34" s="298"/>
      <c r="G34" s="295"/>
      <c r="H34" s="336" t="str">
        <f t="shared" si="0"/>
        <v xml:space="preserve"> </v>
      </c>
      <c r="I34" s="117" t="s">
        <v>71</v>
      </c>
      <c r="J34" s="99" t="str">
        <f t="shared" si="1"/>
        <v/>
      </c>
      <c r="K34" s="118">
        <v>1</v>
      </c>
      <c r="L34" s="116"/>
      <c r="M34" s="114"/>
    </row>
    <row r="35" spans="1:99" s="65" customFormat="1" ht="15.75" customHeight="1" x14ac:dyDescent="0.35">
      <c r="A35" s="84">
        <v>2</v>
      </c>
      <c r="B35" s="109">
        <v>4.33</v>
      </c>
      <c r="C35" s="110" t="s">
        <v>272</v>
      </c>
      <c r="D35" s="111" t="s">
        <v>57</v>
      </c>
      <c r="E35" s="111"/>
      <c r="F35" s="297"/>
      <c r="G35" s="295"/>
      <c r="H35" s="77" t="str">
        <f t="shared" si="0"/>
        <v xml:space="preserve"> </v>
      </c>
      <c r="I35" s="111" t="s">
        <v>71</v>
      </c>
      <c r="J35" s="321" t="str">
        <f t="shared" si="1"/>
        <v/>
      </c>
      <c r="K35" s="112">
        <v>2</v>
      </c>
      <c r="L35" s="111"/>
      <c r="M35" s="110" t="s">
        <v>273</v>
      </c>
    </row>
    <row r="36" spans="1:99" ht="15.75" customHeight="1" x14ac:dyDescent="0.35">
      <c r="A36" s="80">
        <v>1</v>
      </c>
      <c r="B36" s="96">
        <v>4.34</v>
      </c>
      <c r="C36" s="97" t="s">
        <v>274</v>
      </c>
      <c r="D36" s="98" t="s">
        <v>57</v>
      </c>
      <c r="E36" s="99"/>
      <c r="F36" s="296"/>
      <c r="G36" s="295"/>
      <c r="H36" s="336" t="str">
        <f t="shared" si="0"/>
        <v xml:space="preserve"> </v>
      </c>
      <c r="I36" s="101" t="s">
        <v>71</v>
      </c>
      <c r="J36" s="99" t="str">
        <f t="shared" si="1"/>
        <v/>
      </c>
      <c r="K36" s="102">
        <v>1</v>
      </c>
      <c r="L36" s="99"/>
      <c r="M36" s="97"/>
    </row>
    <row r="37" spans="1:99" s="66" customFormat="1" ht="15.75" customHeight="1" x14ac:dyDescent="0.35">
      <c r="A37" s="83">
        <v>3</v>
      </c>
      <c r="B37" s="154">
        <v>4.3499999999999996</v>
      </c>
      <c r="C37" s="198" t="s">
        <v>275</v>
      </c>
      <c r="D37" s="215" t="s">
        <v>57</v>
      </c>
      <c r="E37" s="215"/>
      <c r="F37" s="299"/>
      <c r="G37" s="295"/>
      <c r="H37" s="77" t="str">
        <f t="shared" si="0"/>
        <v xml:space="preserve"> </v>
      </c>
      <c r="I37" s="215" t="s">
        <v>68</v>
      </c>
      <c r="J37" s="74" t="str">
        <f t="shared" si="1"/>
        <v/>
      </c>
      <c r="K37" s="181">
        <v>3</v>
      </c>
      <c r="L37" s="215"/>
      <c r="M37" s="198"/>
    </row>
    <row r="38" spans="1:99" s="67" customFormat="1" ht="15.75" customHeight="1" x14ac:dyDescent="0.35">
      <c r="A38" s="82">
        <v>2</v>
      </c>
      <c r="B38" s="104">
        <v>4.3600000000000003</v>
      </c>
      <c r="C38" s="105" t="s">
        <v>276</v>
      </c>
      <c r="D38" s="106" t="s">
        <v>57</v>
      </c>
      <c r="E38" s="106"/>
      <c r="F38" s="300"/>
      <c r="G38" s="295"/>
      <c r="H38" s="77" t="str">
        <f t="shared" si="0"/>
        <v xml:space="preserve"> </v>
      </c>
      <c r="I38" s="106" t="s">
        <v>68</v>
      </c>
      <c r="J38" s="321" t="str">
        <f t="shared" si="1"/>
        <v/>
      </c>
      <c r="K38" s="107"/>
      <c r="L38" s="106"/>
      <c r="M38" s="105"/>
    </row>
    <row r="39" spans="1:99" s="69" customFormat="1" ht="15.75" customHeight="1" x14ac:dyDescent="0.35">
      <c r="A39" s="178">
        <v>2</v>
      </c>
      <c r="B39" s="179">
        <v>4.37</v>
      </c>
      <c r="C39" s="216" t="s">
        <v>277</v>
      </c>
      <c r="D39" s="217" t="s">
        <v>57</v>
      </c>
      <c r="E39" s="217"/>
      <c r="F39" s="301"/>
      <c r="G39" s="295"/>
      <c r="H39" s="77" t="str">
        <f t="shared" si="0"/>
        <v xml:space="preserve"> </v>
      </c>
      <c r="I39" s="217" t="s">
        <v>68</v>
      </c>
      <c r="J39" s="321" t="str">
        <f t="shared" si="1"/>
        <v/>
      </c>
      <c r="K39" s="182">
        <v>2</v>
      </c>
      <c r="L39" s="217"/>
      <c r="M39" s="216"/>
    </row>
    <row r="40" spans="1:99" ht="15.75" customHeight="1" x14ac:dyDescent="0.35">
      <c r="A40" s="80">
        <v>1</v>
      </c>
      <c r="B40" s="96">
        <v>4.38</v>
      </c>
      <c r="C40" s="97" t="s">
        <v>278</v>
      </c>
      <c r="D40" s="98" t="s">
        <v>57</v>
      </c>
      <c r="E40" s="99"/>
      <c r="F40" s="296"/>
      <c r="G40" s="295"/>
      <c r="H40" s="336" t="str">
        <f t="shared" si="0"/>
        <v xml:space="preserve"> </v>
      </c>
      <c r="I40" s="101" t="s">
        <v>71</v>
      </c>
      <c r="J40" s="99" t="str">
        <f t="shared" si="1"/>
        <v/>
      </c>
      <c r="K40" s="102">
        <v>1</v>
      </c>
      <c r="L40" s="99"/>
      <c r="M40" s="97"/>
    </row>
    <row r="41" spans="1:99" s="64" customFormat="1" ht="15.75" customHeight="1" x14ac:dyDescent="0.35">
      <c r="A41" s="81">
        <v>3</v>
      </c>
      <c r="B41" s="123">
        <v>4.3899999999999997</v>
      </c>
      <c r="C41" s="73" t="s">
        <v>279</v>
      </c>
      <c r="D41" s="74" t="s">
        <v>57</v>
      </c>
      <c r="E41" s="74"/>
      <c r="F41" s="295"/>
      <c r="G41" s="295"/>
      <c r="H41" s="77" t="str">
        <f t="shared" si="0"/>
        <v xml:space="preserve"> </v>
      </c>
      <c r="I41" s="74" t="s">
        <v>103</v>
      </c>
      <c r="J41" s="74" t="str">
        <f t="shared" si="1"/>
        <v/>
      </c>
      <c r="K41" s="124">
        <v>3</v>
      </c>
      <c r="L41" s="74"/>
      <c r="M41" s="73" t="s">
        <v>280</v>
      </c>
    </row>
    <row r="42" spans="1:99" s="64" customFormat="1" ht="15.75" customHeight="1" x14ac:dyDescent="0.35">
      <c r="A42" s="81">
        <v>3</v>
      </c>
      <c r="B42" s="123">
        <v>4.4000000000000004</v>
      </c>
      <c r="C42" s="73" t="s">
        <v>99</v>
      </c>
      <c r="D42" s="74" t="s">
        <v>57</v>
      </c>
      <c r="E42" s="74"/>
      <c r="F42" s="295"/>
      <c r="G42" s="295"/>
      <c r="H42" s="77" t="str">
        <f t="shared" si="0"/>
        <v xml:space="preserve"> </v>
      </c>
      <c r="I42" s="74" t="s">
        <v>71</v>
      </c>
      <c r="J42" s="74" t="str">
        <f t="shared" si="1"/>
        <v/>
      </c>
      <c r="K42" s="124">
        <v>3</v>
      </c>
      <c r="L42" s="74"/>
      <c r="M42" s="73"/>
    </row>
    <row r="43" spans="1:99" ht="15.75" customHeight="1" x14ac:dyDescent="0.35">
      <c r="A43" s="80"/>
      <c r="B43" s="135"/>
      <c r="C43" s="136" t="s">
        <v>281</v>
      </c>
      <c r="D43" s="137"/>
      <c r="E43" s="137"/>
      <c r="F43" s="137"/>
      <c r="G43" s="150"/>
      <c r="H43" s="333" t="str">
        <f t="shared" si="0"/>
        <v xml:space="preserve"> </v>
      </c>
      <c r="I43" s="137"/>
      <c r="J43" s="322" t="str">
        <f t="shared" si="1"/>
        <v/>
      </c>
      <c r="K43" s="185" t="str">
        <f>IF(I43&lt;&gt;"No", IF(ISNUMBER(H43), H43, ""),"")</f>
        <v/>
      </c>
      <c r="L43" s="137"/>
      <c r="M43" s="137"/>
    </row>
    <row r="44" spans="1:99" ht="15.75" customHeight="1" x14ac:dyDescent="0.35">
      <c r="A44" s="80"/>
      <c r="B44" s="96">
        <v>4.42</v>
      </c>
      <c r="C44" s="97" t="s">
        <v>106</v>
      </c>
      <c r="D44" s="98"/>
      <c r="E44" s="99"/>
      <c r="F44" s="99"/>
      <c r="G44" s="99" t="str">
        <f>IF(D44="Ambos", IF(AND(ISNUMBER(E44), ISNUMBER(F44)), IF(E44=F44, 0, 1), ""), "")</f>
        <v/>
      </c>
      <c r="H44" s="336" t="str">
        <f t="shared" si="0"/>
        <v xml:space="preserve"> </v>
      </c>
      <c r="I44" s="99"/>
      <c r="J44" s="99" t="str">
        <f t="shared" si="1"/>
        <v/>
      </c>
      <c r="K44" s="102" t="str">
        <f>IF(I44&lt;&gt;"No", IF(ISNUMBER(H44), H44, ""),"")</f>
        <v/>
      </c>
      <c r="L44" s="99"/>
      <c r="M44" s="97"/>
    </row>
    <row r="45" spans="1:99" ht="15.75" customHeight="1" x14ac:dyDescent="0.35">
      <c r="A45" s="80"/>
      <c r="B45" s="139">
        <v>4.43</v>
      </c>
      <c r="C45" s="97" t="s">
        <v>106</v>
      </c>
      <c r="D45" s="98"/>
      <c r="E45" s="99"/>
      <c r="F45" s="99"/>
      <c r="G45" s="99" t="str">
        <f t="shared" ref="G45:G46" si="5">IF(D45="Ambos", IF(AND(ISNUMBER(E45), ISNUMBER(F45)), IF(E45=F45, 0, 1), ""), "")</f>
        <v/>
      </c>
      <c r="H45" s="336" t="str">
        <f t="shared" si="0"/>
        <v xml:space="preserve"> </v>
      </c>
      <c r="I45" s="99"/>
      <c r="J45" s="99" t="str">
        <f t="shared" si="1"/>
        <v/>
      </c>
      <c r="K45" s="102" t="str">
        <f>IF(I45&lt;&gt;"No", IF(ISNUMBER(H45), H45, ""),"")</f>
        <v/>
      </c>
      <c r="L45" s="99"/>
      <c r="M45" s="97"/>
    </row>
    <row r="46" spans="1:99" ht="15.75" customHeight="1" x14ac:dyDescent="0.35">
      <c r="A46" s="80"/>
      <c r="B46" s="96">
        <v>4.4400000000000004</v>
      </c>
      <c r="C46" s="97" t="s">
        <v>106</v>
      </c>
      <c r="D46" s="98"/>
      <c r="E46" s="99"/>
      <c r="F46" s="99"/>
      <c r="G46" s="99" t="str">
        <f t="shared" si="5"/>
        <v/>
      </c>
      <c r="H46" s="336" t="str">
        <f t="shared" si="0"/>
        <v xml:space="preserve"> </v>
      </c>
      <c r="I46" s="99"/>
      <c r="J46" s="99" t="str">
        <f t="shared" si="1"/>
        <v/>
      </c>
      <c r="K46" s="102" t="str">
        <f>IF(I46&lt;&gt;"No", IF(ISNUMBER(H46), H46, ""),"")</f>
        <v/>
      </c>
      <c r="L46" s="99"/>
      <c r="M46" s="97"/>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1"/>
      <c r="AS46" s="41"/>
      <c r="AT46" s="41"/>
      <c r="AU46" s="41"/>
      <c r="AV46" s="41"/>
      <c r="AW46" s="41"/>
      <c r="AX46" s="41"/>
      <c r="AY46" s="41"/>
      <c r="AZ46" s="41"/>
      <c r="BA46" s="41"/>
      <c r="BB46" s="41"/>
      <c r="BC46" s="41"/>
      <c r="BD46" s="41"/>
      <c r="BE46" s="41"/>
      <c r="BF46" s="41"/>
      <c r="BG46" s="41"/>
      <c r="BH46" s="41"/>
      <c r="BI46" s="41"/>
      <c r="BJ46" s="41"/>
      <c r="BK46" s="41"/>
      <c r="BL46" s="41"/>
      <c r="BM46" s="41"/>
      <c r="BN46" s="41"/>
      <c r="BO46" s="41"/>
      <c r="BP46" s="41"/>
      <c r="BQ46" s="41"/>
      <c r="BR46" s="41"/>
      <c r="BS46" s="41"/>
      <c r="BT46" s="41"/>
      <c r="BU46" s="41"/>
      <c r="BV46" s="41"/>
      <c r="BW46" s="41"/>
      <c r="BX46" s="41"/>
      <c r="BY46" s="41"/>
      <c r="BZ46" s="41"/>
      <c r="CA46" s="41"/>
      <c r="CB46" s="41"/>
      <c r="CC46" s="41"/>
      <c r="CD46" s="41"/>
      <c r="CE46" s="41"/>
      <c r="CF46" s="41"/>
      <c r="CG46" s="41"/>
      <c r="CH46" s="41"/>
      <c r="CI46" s="41"/>
      <c r="CJ46" s="41"/>
      <c r="CK46" s="41"/>
      <c r="CL46" s="41"/>
      <c r="CM46" s="41"/>
      <c r="CN46" s="41"/>
      <c r="CO46" s="41"/>
      <c r="CP46" s="41"/>
      <c r="CQ46" s="41"/>
      <c r="CR46" s="41"/>
      <c r="CS46" s="41"/>
      <c r="CT46" s="41"/>
      <c r="CU46" s="41"/>
    </row>
    <row r="47" spans="1:99" s="3" customFormat="1" ht="15.75" customHeight="1" x14ac:dyDescent="0.35">
      <c r="A47" s="140"/>
      <c r="B47" s="141" t="s">
        <v>107</v>
      </c>
      <c r="C47" s="142"/>
      <c r="D47" s="143"/>
      <c r="E47" s="143">
        <f>COUNT(E3:E46)</f>
        <v>0</v>
      </c>
      <c r="F47" s="143">
        <f>COUNT(F3:F46)</f>
        <v>0</v>
      </c>
      <c r="G47" s="143">
        <f>COUNT(G3:G46)</f>
        <v>0</v>
      </c>
      <c r="H47" s="144">
        <f>SUM(A3:A46)</f>
        <v>77</v>
      </c>
      <c r="I47" s="143"/>
      <c r="J47" s="143">
        <f>SUM(K3:K46)</f>
        <v>65</v>
      </c>
      <c r="K47" s="143"/>
      <c r="L47" s="143">
        <f>COUNT(L3:L46)</f>
        <v>0</v>
      </c>
      <c r="M47" s="143"/>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c r="AX47" s="42"/>
      <c r="AY47" s="42"/>
      <c r="AZ47" s="42"/>
      <c r="BA47" s="42"/>
      <c r="BB47" s="42"/>
      <c r="BC47" s="42"/>
      <c r="BD47" s="42"/>
      <c r="BE47" s="42"/>
      <c r="BF47" s="42"/>
      <c r="BG47" s="42"/>
      <c r="BH47" s="42"/>
      <c r="BI47" s="42"/>
      <c r="BJ47" s="42"/>
      <c r="BK47" s="42"/>
      <c r="BL47" s="42"/>
      <c r="BM47" s="42"/>
      <c r="BN47" s="42"/>
      <c r="BO47" s="42"/>
      <c r="BP47" s="42"/>
      <c r="BQ47" s="42"/>
      <c r="BR47" s="42"/>
      <c r="BS47" s="42"/>
      <c r="BT47" s="42"/>
      <c r="BU47" s="42"/>
      <c r="BV47" s="42"/>
      <c r="BW47" s="42"/>
      <c r="BX47" s="42"/>
      <c r="BY47" s="42"/>
      <c r="BZ47" s="42"/>
      <c r="CA47" s="42"/>
      <c r="CB47" s="42"/>
      <c r="CC47" s="42"/>
      <c r="CD47" s="42"/>
      <c r="CE47" s="42"/>
      <c r="CF47" s="42"/>
      <c r="CG47" s="42"/>
      <c r="CH47" s="42"/>
      <c r="CI47" s="42"/>
      <c r="CJ47" s="42"/>
      <c r="CK47" s="42"/>
      <c r="CL47" s="42"/>
      <c r="CM47" s="42"/>
      <c r="CN47" s="42"/>
      <c r="CO47" s="42"/>
      <c r="CP47" s="42"/>
      <c r="CQ47" s="42"/>
      <c r="CR47" s="42"/>
      <c r="CS47" s="42"/>
      <c r="CT47" s="42"/>
      <c r="CU47" s="42"/>
    </row>
    <row r="48" spans="1:99" s="3" customFormat="1" ht="15.75" customHeight="1" x14ac:dyDescent="0.35">
      <c r="A48" s="140"/>
      <c r="B48" s="145" t="s">
        <v>108</v>
      </c>
      <c r="C48" s="142"/>
      <c r="D48" s="143"/>
      <c r="E48" s="143">
        <f>COUNTIF(E3:E46, 1)</f>
        <v>0</v>
      </c>
      <c r="F48" s="143">
        <f>COUNTIF(F3:F46, 1)</f>
        <v>0</v>
      </c>
      <c r="G48" s="143">
        <f>COUNTIF(G3:G46, 1)</f>
        <v>0</v>
      </c>
      <c r="H48" s="144">
        <f>SUM(H3:H46)</f>
        <v>0</v>
      </c>
      <c r="I48" s="143"/>
      <c r="J48" s="143">
        <f>SUM(J3:J46)</f>
        <v>0</v>
      </c>
      <c r="K48" s="143"/>
      <c r="L48" s="143">
        <f>COUNTIF(L3:L46, 1)</f>
        <v>0</v>
      </c>
      <c r="M48" s="143"/>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2"/>
      <c r="AS48" s="42"/>
      <c r="AT48" s="42"/>
      <c r="AU48" s="42"/>
      <c r="AV48" s="42"/>
      <c r="AW48" s="42"/>
      <c r="AX48" s="42"/>
      <c r="AY48" s="42"/>
      <c r="AZ48" s="42"/>
      <c r="BA48" s="42"/>
      <c r="BB48" s="42"/>
      <c r="BC48" s="42"/>
      <c r="BD48" s="42"/>
      <c r="BE48" s="42"/>
      <c r="BF48" s="42"/>
      <c r="BG48" s="42"/>
      <c r="BH48" s="42"/>
      <c r="BI48" s="42"/>
      <c r="BJ48" s="42"/>
      <c r="BK48" s="42"/>
      <c r="BL48" s="42"/>
      <c r="BM48" s="42"/>
      <c r="BN48" s="42"/>
      <c r="BO48" s="42"/>
      <c r="BP48" s="42"/>
      <c r="BQ48" s="42"/>
      <c r="BR48" s="42"/>
      <c r="BS48" s="42"/>
      <c r="BT48" s="42"/>
      <c r="BU48" s="42"/>
      <c r="BV48" s="42"/>
      <c r="BW48" s="42"/>
      <c r="BX48" s="42"/>
      <c r="BY48" s="42"/>
      <c r="BZ48" s="42"/>
      <c r="CA48" s="42"/>
      <c r="CB48" s="42"/>
      <c r="CC48" s="42"/>
      <c r="CD48" s="42"/>
      <c r="CE48" s="42"/>
      <c r="CF48" s="42"/>
      <c r="CG48" s="42"/>
      <c r="CH48" s="42"/>
      <c r="CI48" s="42"/>
      <c r="CJ48" s="42"/>
      <c r="CK48" s="42"/>
      <c r="CL48" s="42"/>
      <c r="CM48" s="42"/>
      <c r="CN48" s="42"/>
      <c r="CO48" s="42"/>
      <c r="CP48" s="42"/>
      <c r="CQ48" s="42"/>
      <c r="CR48" s="42"/>
      <c r="CS48" s="42"/>
      <c r="CT48" s="42"/>
      <c r="CU48" s="42"/>
    </row>
    <row r="49" spans="1:99" s="3" customFormat="1" ht="15.75" customHeight="1" x14ac:dyDescent="0.35">
      <c r="A49" s="140"/>
      <c r="B49" s="141" t="s">
        <v>109</v>
      </c>
      <c r="C49" s="142"/>
      <c r="D49" s="143"/>
      <c r="E49" s="143" t="e">
        <f t="shared" ref="E49:F49" si="6">E48/E47</f>
        <v>#DIV/0!</v>
      </c>
      <c r="F49" s="143" t="e">
        <f t="shared" si="6"/>
        <v>#DIV/0!</v>
      </c>
      <c r="G49" s="146" t="e">
        <f>1-(G48/G47)</f>
        <v>#DIV/0!</v>
      </c>
      <c r="H49" s="147">
        <f>H48/H47</f>
        <v>0</v>
      </c>
      <c r="I49" s="143"/>
      <c r="J49" s="148">
        <f>J48/J47</f>
        <v>0</v>
      </c>
      <c r="K49" s="148"/>
      <c r="L49" s="205" t="e">
        <f>1-(L48/L47)</f>
        <v>#DIV/0!</v>
      </c>
      <c r="M49" s="143"/>
      <c r="N49" s="42"/>
      <c r="O49" s="42"/>
      <c r="P49" s="42"/>
      <c r="Q49" s="42"/>
      <c r="R49" s="42"/>
      <c r="S49" s="42"/>
      <c r="T49" s="42"/>
      <c r="U49" s="42"/>
      <c r="V49" s="42"/>
      <c r="W49" s="42"/>
      <c r="X49" s="42"/>
      <c r="Y49" s="42"/>
      <c r="Z49" s="42"/>
      <c r="AA49" s="42"/>
      <c r="AB49" s="42"/>
      <c r="AC49" s="42"/>
      <c r="AD49" s="42"/>
      <c r="AE49" s="42"/>
      <c r="AF49" s="42"/>
      <c r="AG49" s="42"/>
      <c r="AH49" s="42"/>
      <c r="AI49" s="42"/>
      <c r="AJ49" s="42"/>
      <c r="AK49" s="42"/>
      <c r="AL49" s="42"/>
      <c r="AM49" s="42"/>
      <c r="AN49" s="42"/>
      <c r="AO49" s="42"/>
      <c r="AP49" s="42"/>
      <c r="AQ49" s="42"/>
      <c r="AR49" s="42"/>
      <c r="AS49" s="42"/>
      <c r="AT49" s="42"/>
      <c r="AU49" s="42"/>
      <c r="AV49" s="42"/>
      <c r="AW49" s="42"/>
      <c r="AX49" s="42"/>
      <c r="AY49" s="42"/>
      <c r="AZ49" s="42"/>
      <c r="BA49" s="42"/>
      <c r="BB49" s="42"/>
      <c r="BC49" s="42"/>
      <c r="BD49" s="42"/>
      <c r="BE49" s="42"/>
      <c r="BF49" s="42"/>
      <c r="BG49" s="42"/>
      <c r="BH49" s="42"/>
      <c r="BI49" s="42"/>
      <c r="BJ49" s="42"/>
      <c r="BK49" s="42"/>
      <c r="BL49" s="42"/>
      <c r="BM49" s="42"/>
      <c r="BN49" s="42"/>
      <c r="BO49" s="42"/>
      <c r="BP49" s="42"/>
      <c r="BQ49" s="42"/>
      <c r="BR49" s="42"/>
      <c r="BS49" s="42"/>
      <c r="BT49" s="42"/>
      <c r="BU49" s="42"/>
      <c r="BV49" s="42"/>
      <c r="BW49" s="42"/>
      <c r="BX49" s="42"/>
      <c r="BY49" s="42"/>
      <c r="BZ49" s="42"/>
      <c r="CA49" s="42"/>
      <c r="CB49" s="42"/>
      <c r="CC49" s="42"/>
      <c r="CD49" s="42"/>
      <c r="CE49" s="42"/>
      <c r="CF49" s="42"/>
      <c r="CG49" s="42"/>
      <c r="CH49" s="42"/>
      <c r="CI49" s="42"/>
      <c r="CJ49" s="42"/>
      <c r="CK49" s="42"/>
      <c r="CL49" s="42"/>
      <c r="CM49" s="42"/>
      <c r="CN49" s="42"/>
      <c r="CO49" s="42"/>
      <c r="CP49" s="42"/>
      <c r="CQ49" s="42"/>
      <c r="CR49" s="42"/>
      <c r="CS49" s="42"/>
      <c r="CT49" s="42"/>
      <c r="CU49" s="42"/>
    </row>
    <row r="50" spans="1:99" x14ac:dyDescent="0.35">
      <c r="H50" s="1"/>
      <c r="K50" s="1"/>
      <c r="N50" s="41"/>
      <c r="O50" s="41"/>
      <c r="P50" s="41"/>
      <c r="Q50" s="41"/>
      <c r="R50" s="41"/>
      <c r="S50" s="41"/>
      <c r="T50" s="41"/>
      <c r="U50" s="41"/>
      <c r="V50" s="41"/>
      <c r="W50" s="41"/>
      <c r="X50" s="41"/>
      <c r="Y50" s="41"/>
      <c r="Z50" s="41"/>
      <c r="AA50" s="41"/>
      <c r="AB50" s="41"/>
      <c r="AC50" s="41"/>
      <c r="AD50" s="41"/>
      <c r="AE50" s="41"/>
      <c r="AF50" s="41"/>
      <c r="AG50" s="41"/>
      <c r="AH50" s="41"/>
      <c r="AI50" s="41"/>
      <c r="AJ50" s="41"/>
      <c r="AK50" s="41"/>
      <c r="AL50" s="41"/>
      <c r="AM50" s="41"/>
      <c r="AN50" s="41"/>
      <c r="AO50" s="41"/>
      <c r="AP50" s="41"/>
      <c r="AQ50" s="41"/>
      <c r="AR50" s="41"/>
      <c r="AS50" s="41"/>
      <c r="AT50" s="41"/>
      <c r="AU50" s="41"/>
      <c r="AV50" s="41"/>
      <c r="AW50" s="41"/>
      <c r="AX50" s="41"/>
      <c r="AY50" s="41"/>
      <c r="AZ50" s="41"/>
      <c r="BA50" s="41"/>
      <c r="BB50" s="41"/>
      <c r="BC50" s="41"/>
      <c r="BD50" s="41"/>
      <c r="BE50" s="41"/>
      <c r="BF50" s="41"/>
      <c r="BG50" s="41"/>
      <c r="BH50" s="41"/>
      <c r="BI50" s="41"/>
      <c r="BJ50" s="41"/>
      <c r="BK50" s="41"/>
      <c r="BL50" s="41"/>
      <c r="BM50" s="41"/>
      <c r="BN50" s="41"/>
      <c r="BO50" s="41"/>
      <c r="BP50" s="41"/>
      <c r="BQ50" s="41"/>
      <c r="BR50" s="41"/>
      <c r="BS50" s="41"/>
      <c r="BT50" s="41"/>
      <c r="BU50" s="41"/>
      <c r="BV50" s="41"/>
      <c r="BW50" s="41"/>
      <c r="BX50" s="41"/>
      <c r="BY50" s="41"/>
      <c r="BZ50" s="41"/>
      <c r="CA50" s="41"/>
      <c r="CB50" s="41"/>
      <c r="CC50" s="41"/>
      <c r="CD50" s="41"/>
      <c r="CE50" s="41"/>
      <c r="CF50" s="41"/>
      <c r="CG50" s="41"/>
      <c r="CH50" s="41"/>
      <c r="CI50" s="41"/>
      <c r="CJ50" s="41"/>
      <c r="CK50" s="41"/>
      <c r="CL50" s="41"/>
      <c r="CM50" s="41"/>
      <c r="CN50" s="41"/>
      <c r="CO50" s="41"/>
      <c r="CP50" s="41"/>
      <c r="CQ50" s="41"/>
      <c r="CR50" s="41"/>
      <c r="CS50" s="41"/>
      <c r="CT50" s="41"/>
      <c r="CU50" s="41"/>
    </row>
    <row r="51" spans="1:99" x14ac:dyDescent="0.35">
      <c r="C51" s="9"/>
      <c r="H51" s="1"/>
      <c r="K51" s="1"/>
      <c r="M51" s="39"/>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1"/>
      <c r="AS51" s="41"/>
      <c r="AT51" s="41"/>
      <c r="AU51" s="41"/>
      <c r="AV51" s="41"/>
      <c r="AW51" s="41"/>
      <c r="AX51" s="41"/>
      <c r="AY51" s="41"/>
      <c r="AZ51" s="41"/>
      <c r="BA51" s="41"/>
      <c r="BB51" s="41"/>
      <c r="BC51" s="41"/>
      <c r="BD51" s="41"/>
      <c r="BE51" s="41"/>
      <c r="BF51" s="41"/>
      <c r="BG51" s="41"/>
      <c r="BH51" s="41"/>
      <c r="BI51" s="41"/>
      <c r="BJ51" s="41"/>
      <c r="BK51" s="41"/>
      <c r="BL51" s="41"/>
      <c r="BM51" s="41"/>
      <c r="BN51" s="41"/>
      <c r="BO51" s="41"/>
      <c r="BP51" s="41"/>
      <c r="BQ51" s="41"/>
      <c r="BR51" s="41"/>
      <c r="BS51" s="41"/>
      <c r="BT51" s="41"/>
      <c r="BU51" s="41"/>
      <c r="BV51" s="41"/>
      <c r="BW51" s="41"/>
      <c r="BX51" s="41"/>
      <c r="BY51" s="41"/>
      <c r="BZ51" s="41"/>
      <c r="CA51" s="41"/>
      <c r="CB51" s="41"/>
      <c r="CC51" s="41"/>
      <c r="CD51" s="41"/>
      <c r="CE51" s="41"/>
      <c r="CF51" s="41"/>
      <c r="CG51" s="41"/>
      <c r="CH51" s="41"/>
      <c r="CI51" s="41"/>
      <c r="CJ51" s="41"/>
      <c r="CK51" s="41"/>
      <c r="CL51" s="41"/>
      <c r="CM51" s="41"/>
      <c r="CN51" s="41"/>
      <c r="CO51" s="41"/>
      <c r="CP51" s="41"/>
      <c r="CQ51" s="41"/>
      <c r="CR51" s="41"/>
      <c r="CS51" s="41"/>
      <c r="CT51" s="41"/>
      <c r="CU51" s="41"/>
    </row>
    <row r="52" spans="1:99" x14ac:dyDescent="0.35">
      <c r="H52" s="1"/>
      <c r="K52" s="1"/>
      <c r="M52" s="39"/>
      <c r="N52" s="41"/>
      <c r="O52" s="41"/>
      <c r="P52" s="41"/>
      <c r="Q52" s="41"/>
      <c r="R52" s="41"/>
      <c r="S52" s="41"/>
      <c r="T52" s="41"/>
      <c r="U52" s="41"/>
      <c r="V52" s="41"/>
      <c r="W52" s="41"/>
      <c r="X52" s="41"/>
      <c r="Y52" s="41"/>
      <c r="Z52" s="41"/>
      <c r="AA52" s="41"/>
      <c r="AB52" s="41"/>
      <c r="AC52" s="41"/>
      <c r="AD52" s="41"/>
      <c r="AE52" s="41"/>
      <c r="AF52" s="41"/>
      <c r="AG52" s="41"/>
      <c r="AH52" s="41"/>
      <c r="AI52" s="41"/>
      <c r="AJ52" s="41"/>
      <c r="AK52" s="41"/>
      <c r="AL52" s="41"/>
      <c r="AM52" s="41"/>
      <c r="AN52" s="41"/>
      <c r="AO52" s="41"/>
      <c r="AP52" s="41"/>
      <c r="AQ52" s="41"/>
      <c r="AR52" s="41"/>
      <c r="AS52" s="41"/>
      <c r="AT52" s="41"/>
      <c r="AU52" s="41"/>
      <c r="AV52" s="41"/>
      <c r="AW52" s="41"/>
      <c r="AX52" s="41"/>
      <c r="AY52" s="41"/>
      <c r="AZ52" s="41"/>
      <c r="BA52" s="41"/>
      <c r="BB52" s="41"/>
      <c r="BC52" s="41"/>
      <c r="BD52" s="41"/>
      <c r="BE52" s="41"/>
      <c r="BF52" s="41"/>
      <c r="BG52" s="41"/>
      <c r="BH52" s="41"/>
      <c r="BI52" s="41"/>
      <c r="BJ52" s="41"/>
      <c r="BK52" s="41"/>
      <c r="BL52" s="41"/>
      <c r="BM52" s="41"/>
      <c r="BN52" s="41"/>
      <c r="BO52" s="41"/>
      <c r="BP52" s="41"/>
      <c r="BQ52" s="41"/>
      <c r="BR52" s="41"/>
      <c r="BS52" s="41"/>
      <c r="BT52" s="41"/>
      <c r="BU52" s="41"/>
      <c r="BV52" s="41"/>
      <c r="BW52" s="41"/>
      <c r="BX52" s="41"/>
      <c r="BY52" s="41"/>
      <c r="BZ52" s="41"/>
      <c r="CA52" s="41"/>
      <c r="CB52" s="41"/>
      <c r="CC52" s="41"/>
      <c r="CD52" s="41"/>
      <c r="CE52" s="41"/>
      <c r="CF52" s="41"/>
      <c r="CG52" s="41"/>
      <c r="CH52" s="41"/>
      <c r="CI52" s="41"/>
      <c r="CJ52" s="41"/>
      <c r="CK52" s="41"/>
      <c r="CL52" s="41"/>
      <c r="CM52" s="41"/>
      <c r="CN52" s="41"/>
      <c r="CO52" s="41"/>
      <c r="CP52" s="41"/>
      <c r="CQ52" s="41"/>
      <c r="CR52" s="41"/>
      <c r="CS52" s="41"/>
      <c r="CT52" s="41"/>
      <c r="CU52" s="41"/>
    </row>
    <row r="53" spans="1:99" x14ac:dyDescent="0.35">
      <c r="H53" s="1"/>
      <c r="K53" s="1"/>
      <c r="M53" s="39"/>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1"/>
      <c r="AS53" s="41"/>
      <c r="AT53" s="41"/>
      <c r="AU53" s="41"/>
      <c r="AV53" s="41"/>
      <c r="AW53" s="41"/>
      <c r="AX53" s="41"/>
      <c r="AY53" s="41"/>
      <c r="AZ53" s="41"/>
      <c r="BA53" s="41"/>
      <c r="BB53" s="41"/>
      <c r="BC53" s="41"/>
      <c r="BD53" s="41"/>
      <c r="BE53" s="41"/>
      <c r="BF53" s="41"/>
      <c r="BG53" s="41"/>
      <c r="BH53" s="41"/>
      <c r="BI53" s="41"/>
      <c r="BJ53" s="41"/>
      <c r="BK53" s="41"/>
      <c r="BL53" s="41"/>
      <c r="BM53" s="41"/>
      <c r="BN53" s="41"/>
      <c r="BO53" s="41"/>
      <c r="BP53" s="41"/>
      <c r="BQ53" s="41"/>
      <c r="BR53" s="41"/>
      <c r="BS53" s="41"/>
      <c r="BT53" s="41"/>
      <c r="BU53" s="41"/>
      <c r="BV53" s="41"/>
      <c r="BW53" s="41"/>
      <c r="BX53" s="41"/>
      <c r="BY53" s="41"/>
      <c r="BZ53" s="41"/>
      <c r="CA53" s="41"/>
      <c r="CB53" s="41"/>
      <c r="CC53" s="41"/>
      <c r="CD53" s="41"/>
      <c r="CE53" s="41"/>
      <c r="CF53" s="41"/>
      <c r="CG53" s="41"/>
      <c r="CH53" s="41"/>
      <c r="CI53" s="41"/>
      <c r="CJ53" s="41"/>
      <c r="CK53" s="41"/>
      <c r="CL53" s="41"/>
      <c r="CM53" s="41"/>
      <c r="CN53" s="41"/>
      <c r="CO53" s="41"/>
      <c r="CP53" s="41"/>
      <c r="CQ53" s="41"/>
      <c r="CR53" s="41"/>
      <c r="CS53" s="41"/>
      <c r="CT53" s="41"/>
      <c r="CU53" s="41"/>
    </row>
    <row r="54" spans="1:99" x14ac:dyDescent="0.35">
      <c r="H54" s="1"/>
      <c r="K54" s="1"/>
      <c r="M54" s="39"/>
      <c r="N54" s="41"/>
      <c r="O54" s="41"/>
      <c r="P54" s="41"/>
      <c r="Q54" s="41"/>
      <c r="R54" s="41"/>
      <c r="S54" s="41"/>
      <c r="T54" s="41"/>
      <c r="U54" s="41"/>
      <c r="V54" s="41"/>
      <c r="W54" s="41"/>
      <c r="X54" s="41"/>
      <c r="Y54" s="41"/>
      <c r="Z54" s="41"/>
      <c r="AA54" s="41"/>
      <c r="AB54" s="41"/>
      <c r="AC54" s="41"/>
      <c r="AD54" s="41"/>
      <c r="AE54" s="41"/>
      <c r="AF54" s="41"/>
      <c r="AG54" s="41"/>
      <c r="AH54" s="41"/>
      <c r="AI54" s="41"/>
      <c r="AJ54" s="41"/>
      <c r="AK54" s="41"/>
      <c r="AL54" s="41"/>
      <c r="AM54" s="41"/>
      <c r="AN54" s="41"/>
      <c r="AO54" s="41"/>
      <c r="AP54" s="41"/>
      <c r="AQ54" s="41"/>
      <c r="AR54" s="41"/>
      <c r="AS54" s="41"/>
      <c r="AT54" s="41"/>
      <c r="AU54" s="41"/>
      <c r="AV54" s="41"/>
      <c r="AW54" s="41"/>
      <c r="AX54" s="41"/>
      <c r="AY54" s="41"/>
      <c r="AZ54" s="41"/>
      <c r="BA54" s="41"/>
      <c r="BB54" s="41"/>
      <c r="BC54" s="41"/>
      <c r="BD54" s="41"/>
      <c r="BE54" s="41"/>
      <c r="BF54" s="41"/>
      <c r="BG54" s="41"/>
      <c r="BH54" s="41"/>
      <c r="BI54" s="41"/>
      <c r="BJ54" s="41"/>
      <c r="BK54" s="41"/>
      <c r="BL54" s="41"/>
      <c r="BM54" s="41"/>
      <c r="BN54" s="41"/>
      <c r="BO54" s="41"/>
      <c r="BP54" s="41"/>
      <c r="BQ54" s="41"/>
      <c r="BR54" s="41"/>
      <c r="BS54" s="41"/>
      <c r="BT54" s="41"/>
      <c r="BU54" s="41"/>
      <c r="BV54" s="41"/>
      <c r="BW54" s="41"/>
      <c r="BX54" s="41"/>
      <c r="BY54" s="41"/>
      <c r="BZ54" s="41"/>
      <c r="CA54" s="41"/>
      <c r="CB54" s="41"/>
      <c r="CC54" s="41"/>
      <c r="CD54" s="41"/>
      <c r="CE54" s="41"/>
      <c r="CF54" s="41"/>
      <c r="CG54" s="41"/>
      <c r="CH54" s="41"/>
      <c r="CI54" s="41"/>
      <c r="CJ54" s="41"/>
      <c r="CK54" s="41"/>
      <c r="CL54" s="41"/>
      <c r="CM54" s="41"/>
      <c r="CN54" s="41"/>
      <c r="CO54" s="41"/>
      <c r="CP54" s="41"/>
      <c r="CQ54" s="41"/>
      <c r="CR54" s="41"/>
      <c r="CS54" s="41"/>
      <c r="CT54" s="41"/>
      <c r="CU54" s="41"/>
    </row>
    <row r="55" spans="1:99" x14ac:dyDescent="0.35">
      <c r="H55" s="1"/>
      <c r="K55" s="1"/>
      <c r="M55" s="39"/>
    </row>
    <row r="56" spans="1:99" x14ac:dyDescent="0.35">
      <c r="H56" s="1"/>
      <c r="K56" s="1"/>
      <c r="M56" s="39"/>
    </row>
    <row r="57" spans="1:99" x14ac:dyDescent="0.35">
      <c r="H57" s="1"/>
      <c r="K57" s="1"/>
    </row>
    <row r="58" spans="1:99" x14ac:dyDescent="0.35">
      <c r="H58" s="1"/>
      <c r="K58" s="1"/>
    </row>
    <row r="59" spans="1:99" x14ac:dyDescent="0.35">
      <c r="H59" s="1"/>
      <c r="K59" s="1"/>
    </row>
    <row r="60" spans="1:99" x14ac:dyDescent="0.35">
      <c r="H60" s="1"/>
      <c r="K60" s="1"/>
    </row>
    <row r="61" spans="1:99" x14ac:dyDescent="0.35">
      <c r="H61" s="1"/>
      <c r="K61" s="1"/>
    </row>
    <row r="62" spans="1:99" x14ac:dyDescent="0.35">
      <c r="H62" s="1"/>
      <c r="K62" s="1"/>
    </row>
    <row r="63" spans="1:99" x14ac:dyDescent="0.35">
      <c r="H63" s="1"/>
      <c r="K63" s="1"/>
    </row>
    <row r="64" spans="1:99" x14ac:dyDescent="0.35">
      <c r="H64" s="1"/>
      <c r="K64" s="1"/>
    </row>
    <row r="65" spans="8:11" x14ac:dyDescent="0.35">
      <c r="H65" s="1"/>
      <c r="K65" s="1"/>
    </row>
    <row r="66" spans="8:11" x14ac:dyDescent="0.35">
      <c r="H66" s="1"/>
      <c r="K66" s="1"/>
    </row>
    <row r="67" spans="8:11" x14ac:dyDescent="0.35">
      <c r="H67" s="1"/>
      <c r="K67" s="1"/>
    </row>
    <row r="68" spans="8:11" x14ac:dyDescent="0.35">
      <c r="H68" s="1"/>
      <c r="K68" s="1"/>
    </row>
    <row r="69" spans="8:11" x14ac:dyDescent="0.35">
      <c r="H69" s="1"/>
      <c r="K69" s="1"/>
    </row>
    <row r="70" spans="8:11" x14ac:dyDescent="0.35">
      <c r="H70" s="1"/>
      <c r="K70" s="1"/>
    </row>
    <row r="71" spans="8:11" x14ac:dyDescent="0.35">
      <c r="H71" s="1"/>
      <c r="K71" s="1"/>
    </row>
    <row r="72" spans="8:11" x14ac:dyDescent="0.35">
      <c r="H72" s="1"/>
      <c r="K72" s="1"/>
    </row>
    <row r="73" spans="8:11" x14ac:dyDescent="0.35">
      <c r="H73" s="1"/>
      <c r="K73" s="1"/>
    </row>
    <row r="74" spans="8:11" x14ac:dyDescent="0.35">
      <c r="H74" s="1"/>
      <c r="K74" s="1"/>
    </row>
    <row r="75" spans="8:11" x14ac:dyDescent="0.35">
      <c r="H75" s="1"/>
      <c r="K75" s="1"/>
    </row>
    <row r="76" spans="8:11" x14ac:dyDescent="0.35">
      <c r="H76" s="1"/>
      <c r="K76" s="1"/>
    </row>
    <row r="77" spans="8:11" x14ac:dyDescent="0.35">
      <c r="H77" s="1"/>
      <c r="K77" s="1"/>
    </row>
    <row r="78" spans="8:11" x14ac:dyDescent="0.35">
      <c r="H78" s="1"/>
      <c r="K78" s="1"/>
    </row>
    <row r="79" spans="8:11" x14ac:dyDescent="0.35">
      <c r="H79" s="1"/>
      <c r="K79" s="1"/>
    </row>
    <row r="80" spans="8:11" x14ac:dyDescent="0.35">
      <c r="H80" s="1"/>
      <c r="K80" s="1"/>
    </row>
    <row r="81" spans="8:11" x14ac:dyDescent="0.35">
      <c r="H81" s="1"/>
      <c r="K81" s="1"/>
    </row>
    <row r="82" spans="8:11" x14ac:dyDescent="0.35">
      <c r="H82" s="1"/>
      <c r="K82" s="1"/>
    </row>
    <row r="83" spans="8:11" x14ac:dyDescent="0.35">
      <c r="H83" s="1"/>
      <c r="K83" s="1"/>
    </row>
    <row r="84" spans="8:11" x14ac:dyDescent="0.35">
      <c r="H84" s="1"/>
      <c r="K84" s="1"/>
    </row>
    <row r="85" spans="8:11" x14ac:dyDescent="0.35">
      <c r="H85" s="1"/>
      <c r="K85" s="1"/>
    </row>
    <row r="86" spans="8:11" x14ac:dyDescent="0.35">
      <c r="H86" s="1"/>
      <c r="K86" s="1"/>
    </row>
    <row r="87" spans="8:11" x14ac:dyDescent="0.35">
      <c r="H87" s="1"/>
      <c r="K87" s="1"/>
    </row>
    <row r="88" spans="8:11" x14ac:dyDescent="0.35">
      <c r="H88" s="1"/>
      <c r="K88" s="1"/>
    </row>
    <row r="89" spans="8:11" x14ac:dyDescent="0.35">
      <c r="H89" s="1"/>
      <c r="K89" s="1"/>
    </row>
    <row r="90" spans="8:11" x14ac:dyDescent="0.35">
      <c r="H90" s="1"/>
      <c r="K90" s="1"/>
    </row>
    <row r="91" spans="8:11" x14ac:dyDescent="0.35">
      <c r="H91" s="1"/>
      <c r="K91" s="1"/>
    </row>
    <row r="92" spans="8:11" x14ac:dyDescent="0.35">
      <c r="H92" s="1"/>
      <c r="K92" s="1"/>
    </row>
    <row r="93" spans="8:11" x14ac:dyDescent="0.35">
      <c r="H93" s="1"/>
      <c r="K93" s="1"/>
    </row>
    <row r="94" spans="8:11" x14ac:dyDescent="0.35">
      <c r="H94" s="1"/>
      <c r="K94" s="1"/>
    </row>
    <row r="95" spans="8:11" x14ac:dyDescent="0.35">
      <c r="H95" s="1"/>
      <c r="K95" s="1"/>
    </row>
    <row r="96" spans="8:11" x14ac:dyDescent="0.35">
      <c r="H96" s="1"/>
      <c r="K96" s="1"/>
    </row>
    <row r="97" spans="8:11" x14ac:dyDescent="0.35">
      <c r="H97" s="1"/>
      <c r="K97" s="1"/>
    </row>
    <row r="98" spans="8:11" x14ac:dyDescent="0.35">
      <c r="H98" s="1"/>
      <c r="K98" s="1"/>
    </row>
    <row r="99" spans="8:11" x14ac:dyDescent="0.35">
      <c r="H99" s="1"/>
      <c r="K99" s="1"/>
    </row>
    <row r="100" spans="8:11" x14ac:dyDescent="0.35">
      <c r="H100" s="1"/>
      <c r="K100" s="1"/>
    </row>
    <row r="101" spans="8:11" x14ac:dyDescent="0.35">
      <c r="H101" s="1"/>
      <c r="K101" s="1"/>
    </row>
    <row r="102" spans="8:11" x14ac:dyDescent="0.35">
      <c r="H102" s="1"/>
      <c r="K102" s="1"/>
    </row>
    <row r="103" spans="8:11" x14ac:dyDescent="0.35">
      <c r="H103" s="1"/>
      <c r="K103" s="1"/>
    </row>
    <row r="104" spans="8:11" x14ac:dyDescent="0.35">
      <c r="H104" s="1"/>
      <c r="K104" s="1"/>
    </row>
    <row r="105" spans="8:11" x14ac:dyDescent="0.35">
      <c r="H105" s="1"/>
      <c r="K105" s="1"/>
    </row>
    <row r="106" spans="8:11" x14ac:dyDescent="0.35">
      <c r="H106" s="1"/>
      <c r="K106" s="1"/>
    </row>
    <row r="107" spans="8:11" x14ac:dyDescent="0.35">
      <c r="H107" s="1"/>
      <c r="K107" s="1"/>
    </row>
    <row r="108" spans="8:11" x14ac:dyDescent="0.35">
      <c r="H108" s="1"/>
      <c r="K108" s="1"/>
    </row>
    <row r="109" spans="8:11" x14ac:dyDescent="0.35">
      <c r="H109" s="1"/>
      <c r="K109" s="1"/>
    </row>
    <row r="110" spans="8:11" x14ac:dyDescent="0.35">
      <c r="H110" s="1"/>
      <c r="K110" s="1"/>
    </row>
    <row r="111" spans="8:11" x14ac:dyDescent="0.35">
      <c r="H111" s="1"/>
      <c r="K111" s="1"/>
    </row>
    <row r="112" spans="8:11" x14ac:dyDescent="0.35">
      <c r="H112" s="1"/>
      <c r="K112" s="1"/>
    </row>
    <row r="113" spans="8:11" x14ac:dyDescent="0.35">
      <c r="H113" s="1"/>
      <c r="K113" s="1"/>
    </row>
    <row r="114" spans="8:11" x14ac:dyDescent="0.35">
      <c r="H114" s="1"/>
      <c r="K114" s="1"/>
    </row>
    <row r="115" spans="8:11" x14ac:dyDescent="0.35">
      <c r="H115" s="1"/>
      <c r="K115" s="1"/>
    </row>
  </sheetData>
  <mergeCells count="1">
    <mergeCell ref="B1:L1"/>
  </mergeCells>
  <conditionalFormatting sqref="D50:D1048576">
    <cfRule type="containsText" dxfId="101" priority="61" operator="containsText" text="Both">
      <formula>NOT(ISERROR(SEARCH("Both",D50)))</formula>
    </cfRule>
  </conditionalFormatting>
  <conditionalFormatting sqref="E3:E42 L3:L42 G3:G46">
    <cfRule type="expression" dxfId="100" priority="4">
      <formula>($D3="FFF")</formula>
    </cfRule>
  </conditionalFormatting>
  <conditionalFormatting sqref="E44:E46">
    <cfRule type="expression" dxfId="99" priority="5">
      <formula>($D44="FFF")</formula>
    </cfRule>
  </conditionalFormatting>
  <conditionalFormatting sqref="F30:F42 G30:G46 F44:F46">
    <cfRule type="expression" dxfId="98" priority="6">
      <formula>($D30="Survey")</formula>
    </cfRule>
  </conditionalFormatting>
  <conditionalFormatting sqref="F3:G29">
    <cfRule type="expression" dxfId="97" priority="7">
      <formula>($D3="Survey")</formula>
    </cfRule>
  </conditionalFormatting>
  <conditionalFormatting sqref="I2">
    <cfRule type="containsText" dxfId="96" priority="1" operator="containsText" text="No">
      <formula>NOT(ISERROR(SEARCH(("No"),(I2))))</formula>
    </cfRule>
    <cfRule type="containsText" dxfId="95" priority="2" operator="containsText" text="Dis">
      <formula>NOT(ISERROR(SEARCH(("Dis"),(I2))))</formula>
    </cfRule>
    <cfRule type="containsText" dxfId="94" priority="3" operator="containsText" text="Yes">
      <formula>NOT(ISERROR(SEARCH(("Yes"),(I2))))</formula>
    </cfRule>
  </conditionalFormatting>
  <conditionalFormatting sqref="I43">
    <cfRule type="containsText" dxfId="93" priority="11" operator="containsText" text="No">
      <formula>NOT(ISERROR(SEARCH(("No"),(I43))))</formula>
    </cfRule>
    <cfRule type="containsText" dxfId="92" priority="12" operator="containsText" text="Dis">
      <formula>NOT(ISERROR(SEARCH(("Dis"),(I43))))</formula>
    </cfRule>
    <cfRule type="containsText" dxfId="91" priority="13" operator="containsText" text="Yes">
      <formula>NOT(ISERROR(SEARCH(("Yes"),(I43))))</formula>
    </cfRule>
  </conditionalFormatting>
  <conditionalFormatting sqref="I47:I49">
    <cfRule type="containsText" dxfId="90" priority="14" operator="containsText" text="No">
      <formula>NOT(ISERROR(SEARCH(("No"),(I47))))</formula>
    </cfRule>
    <cfRule type="containsText" dxfId="89" priority="15" operator="containsText" text="Dis">
      <formula>NOT(ISERROR(SEARCH(("Dis"),(I47))))</formula>
    </cfRule>
    <cfRule type="containsText" dxfId="88" priority="16" operator="containsText" text="Yes">
      <formula>NOT(ISERROR(SEARCH(("Yes"),(I47))))</formula>
    </cfRule>
  </conditionalFormatting>
  <conditionalFormatting sqref="I50:J1048576">
    <cfRule type="containsText" dxfId="87" priority="64" operator="containsText" text="Yes">
      <formula>NOT(ISERROR(SEARCH("Yes",I50)))</formula>
    </cfRule>
    <cfRule type="containsText" dxfId="86" priority="65" operator="containsText" text="Dis">
      <formula>NOT(ISERROR(SEARCH("Dis",I50)))</formula>
    </cfRule>
    <cfRule type="containsText" dxfId="85" priority="66" operator="containsText" text="Dis No">
      <formula>NOT(ISERROR(SEARCH("Dis No",I50)))</formula>
    </cfRule>
  </conditionalFormatting>
  <conditionalFormatting sqref="L44:L46">
    <cfRule type="expression" dxfId="84" priority="17">
      <formula>($D44="FFF")</formula>
    </cfRule>
  </conditionalFormatting>
  <dataValidations count="1">
    <dataValidation type="whole" allowBlank="1" showInputMessage="1" showErrorMessage="1" sqref="E44:F46 L3:L46 M43 E3:F42 D43:G43" xr:uid="{E2B74219-1490-4322-A102-F4E563D1F247}">
      <formula1>0</formula1>
      <formula2>1</formula2>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19278724-C849-4196-94F6-1BF53AD445E2}">
          <x14:formula1>
            <xm:f>Coding!$A$1:$A$4</xm:f>
          </x14:formula1>
          <xm:sqref>I3:I42 I44:I46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42040-82EA-F445-8249-742DB4698921}">
  <dimension ref="A1:M680"/>
  <sheetViews>
    <sheetView zoomScaleNormal="100" workbookViewId="0">
      <pane xSplit="3" ySplit="2" topLeftCell="D3" activePane="bottomRight" state="frozen"/>
      <selection pane="topRight" activeCell="A3" sqref="A3"/>
      <selection pane="bottomLeft" activeCell="A3" sqref="A3"/>
      <selection pane="bottomRight" activeCell="J41" sqref="J41"/>
    </sheetView>
  </sheetViews>
  <sheetFormatPr defaultColWidth="10.83203125" defaultRowHeight="15.5" x14ac:dyDescent="0.35"/>
  <cols>
    <col min="1" max="1" width="10.83203125" style="1"/>
    <col min="2" max="2" width="9.1640625" style="1" customWidth="1"/>
    <col min="3" max="3" width="69" style="5" customWidth="1"/>
    <col min="4" max="4" width="6.6640625" style="1" customWidth="1"/>
    <col min="5" max="6" width="7.5" style="1" bestFit="1" customWidth="1"/>
    <col min="7" max="7" width="14.5" style="1" customWidth="1"/>
    <col min="8" max="8" width="7.5" style="2" bestFit="1" customWidth="1"/>
    <col min="9" max="9" width="12.6640625" style="1" customWidth="1"/>
    <col min="10" max="11" width="12.6640625" style="2" customWidth="1"/>
    <col min="12" max="12" width="12.6640625" style="1" customWidth="1"/>
    <col min="13" max="13" width="59.33203125" style="5" customWidth="1"/>
    <col min="14" max="16384" width="10.83203125" style="1"/>
  </cols>
  <sheetData>
    <row r="1" spans="1:13" ht="19.5" x14ac:dyDescent="0.45">
      <c r="A1" s="87"/>
      <c r="B1" s="349" t="s">
        <v>282</v>
      </c>
      <c r="C1" s="350"/>
      <c r="D1" s="350"/>
      <c r="E1" s="350"/>
      <c r="F1" s="350"/>
      <c r="G1" s="350"/>
      <c r="H1" s="350"/>
      <c r="I1" s="350"/>
      <c r="J1" s="351"/>
      <c r="K1" s="208"/>
      <c r="L1" s="89"/>
      <c r="M1" s="88"/>
    </row>
    <row r="2" spans="1:13" s="10" customFormat="1" ht="46.75" customHeight="1" x14ac:dyDescent="0.35">
      <c r="A2" s="195"/>
      <c r="B2" s="90" t="s">
        <v>54</v>
      </c>
      <c r="C2" s="91" t="s">
        <v>55</v>
      </c>
      <c r="D2" s="92" t="s">
        <v>56</v>
      </c>
      <c r="E2" s="93" t="s">
        <v>57</v>
      </c>
      <c r="F2" s="93" t="s">
        <v>58</v>
      </c>
      <c r="G2" s="92" t="s">
        <v>59</v>
      </c>
      <c r="H2" s="92" t="s">
        <v>60</v>
      </c>
      <c r="I2" s="94" t="s">
        <v>61</v>
      </c>
      <c r="J2" s="92" t="s">
        <v>62</v>
      </c>
      <c r="K2" s="95" t="s">
        <v>63</v>
      </c>
      <c r="L2" s="94" t="s">
        <v>64</v>
      </c>
      <c r="M2" s="91" t="s">
        <v>65</v>
      </c>
    </row>
    <row r="3" spans="1:13" s="67" customFormat="1" ht="15.75" customHeight="1" x14ac:dyDescent="0.35">
      <c r="A3" s="84">
        <v>2</v>
      </c>
      <c r="B3" s="104">
        <v>5.0999999999999996</v>
      </c>
      <c r="C3" s="105" t="s">
        <v>283</v>
      </c>
      <c r="D3" s="106" t="s">
        <v>58</v>
      </c>
      <c r="E3" s="106"/>
      <c r="F3" s="106"/>
      <c r="G3" s="106" t="str">
        <f>IF(D3="Both", IF(AND(ISNUMBER(E3), ISNUMBER(F3)), IF(E3=F3, 0, 1), ""), "")</f>
        <v/>
      </c>
      <c r="H3" s="219" t="str">
        <f>IF(D3="FFF",(IF(ISNUMBER(F3),F3*(A3)," ")),IF(D3="Encuesta",(IF(ISNUMBER(E3),E3*(A3)," ")),IF(OR(ISNUMBER(E3),ISNUMBER(F3)),MIN(E3,F3)*(A3)," ")))</f>
        <v xml:space="preserve"> </v>
      </c>
      <c r="I3" s="106" t="s">
        <v>68</v>
      </c>
      <c r="J3" s="106" t="str">
        <f>IF(I3&lt;&gt;"No", IF(ISNUMBER(H3), H3, ""),"")</f>
        <v/>
      </c>
      <c r="K3" s="133"/>
      <c r="L3" s="106"/>
      <c r="M3" s="104"/>
    </row>
    <row r="4" spans="1:13" ht="15.75" customHeight="1" x14ac:dyDescent="0.35">
      <c r="A4" s="80">
        <v>1</v>
      </c>
      <c r="B4" s="96">
        <v>5.2</v>
      </c>
      <c r="C4" s="97" t="s">
        <v>284</v>
      </c>
      <c r="D4" s="98" t="s">
        <v>58</v>
      </c>
      <c r="E4" s="99"/>
      <c r="F4" s="99"/>
      <c r="G4" s="98" t="str">
        <f t="shared" ref="G4" si="0">IF(D4="Both", IF(AND(ISNUMBER(E4), ISNUMBER(F4)), IF(E4=F4, 0, 1), ""), "")</f>
        <v/>
      </c>
      <c r="H4" s="337" t="str">
        <f t="shared" ref="H4:H31" si="1">IF(D4="FFF",(IF(ISNUMBER(F4),F4*(A4)," ")),IF(D4="Encuesta",(IF(ISNUMBER(E4),E4*(A4)," ")),IF(OR(ISNUMBER(E4),ISNUMBER(F4)),MIN(E4,F4)*(A4)," ")))</f>
        <v xml:space="preserve"> </v>
      </c>
      <c r="I4" s="101" t="s">
        <v>73</v>
      </c>
      <c r="J4" s="106" t="str">
        <f t="shared" ref="J4:J31" si="2">IF(I4&lt;&gt;"No", IF(ISNUMBER(H4), H4, ""),"")</f>
        <v/>
      </c>
      <c r="K4" s="102">
        <v>1</v>
      </c>
      <c r="L4" s="99"/>
      <c r="M4" s="97"/>
    </row>
    <row r="5" spans="1:13" s="65" customFormat="1" ht="15.75" customHeight="1" x14ac:dyDescent="0.35">
      <c r="A5" s="84">
        <v>2</v>
      </c>
      <c r="B5" s="109">
        <v>5.3</v>
      </c>
      <c r="C5" s="110" t="s">
        <v>285</v>
      </c>
      <c r="D5" s="111" t="s">
        <v>67</v>
      </c>
      <c r="E5" s="111"/>
      <c r="F5" s="111"/>
      <c r="G5" s="111" t="str">
        <f>IF(D5="Ambos", IF(AND(ISNUMBER(E5), ISNUMBER(F5)), IF(E5=F5, 0, 1), ""), "")</f>
        <v/>
      </c>
      <c r="H5" s="219" t="str">
        <f t="shared" si="1"/>
        <v xml:space="preserve"> </v>
      </c>
      <c r="I5" s="111" t="s">
        <v>73</v>
      </c>
      <c r="J5" s="106" t="str">
        <f t="shared" si="2"/>
        <v/>
      </c>
      <c r="K5" s="112">
        <v>2</v>
      </c>
      <c r="L5" s="111"/>
      <c r="M5" s="110"/>
    </row>
    <row r="6" spans="1:13" ht="15.75" customHeight="1" x14ac:dyDescent="0.35">
      <c r="A6" s="80">
        <v>1</v>
      </c>
      <c r="B6" s="96">
        <v>5.4</v>
      </c>
      <c r="C6" s="97" t="s">
        <v>286</v>
      </c>
      <c r="D6" s="98" t="s">
        <v>67</v>
      </c>
      <c r="E6" s="99"/>
      <c r="F6" s="99"/>
      <c r="G6" s="98" t="str">
        <f>IF(D6="Ambos", IF(AND(ISNUMBER(E6), ISNUMBER(F6)), IF(E6=F6, 0, 1), ""), "")</f>
        <v/>
      </c>
      <c r="H6" s="337" t="str">
        <f t="shared" si="1"/>
        <v xml:space="preserve"> </v>
      </c>
      <c r="I6" s="101" t="s">
        <v>68</v>
      </c>
      <c r="J6" s="106" t="str">
        <f t="shared" si="2"/>
        <v/>
      </c>
      <c r="K6" s="102"/>
      <c r="L6" s="99"/>
      <c r="M6" s="97"/>
    </row>
    <row r="7" spans="1:13" ht="15.75" customHeight="1" x14ac:dyDescent="0.35">
      <c r="A7" s="80">
        <v>1</v>
      </c>
      <c r="B7" s="96">
        <v>5.5</v>
      </c>
      <c r="C7" s="97" t="s">
        <v>287</v>
      </c>
      <c r="D7" s="98" t="s">
        <v>67</v>
      </c>
      <c r="E7" s="99"/>
      <c r="F7" s="99"/>
      <c r="G7" s="98" t="str">
        <f>IF(D7="Ambos", IF(AND(ISNUMBER(E7), ISNUMBER(F7)), IF(E7=F7, 0, 1), ""), "")</f>
        <v/>
      </c>
      <c r="H7" s="337" t="str">
        <f t="shared" si="1"/>
        <v xml:space="preserve"> </v>
      </c>
      <c r="I7" s="101" t="s">
        <v>103</v>
      </c>
      <c r="J7" s="106" t="str">
        <f t="shared" si="2"/>
        <v/>
      </c>
      <c r="K7" s="102">
        <v>1</v>
      </c>
      <c r="L7" s="99"/>
      <c r="M7" s="97"/>
    </row>
    <row r="8" spans="1:13" s="65" customFormat="1" ht="15.75" customHeight="1" x14ac:dyDescent="0.35">
      <c r="A8" s="84">
        <v>2</v>
      </c>
      <c r="B8" s="109">
        <v>5.6</v>
      </c>
      <c r="C8" s="110" t="s">
        <v>288</v>
      </c>
      <c r="D8" s="111" t="s">
        <v>57</v>
      </c>
      <c r="E8" s="111"/>
      <c r="F8" s="295"/>
      <c r="G8" s="295" t="str">
        <f t="shared" ref="G8" si="3">IF(D8="Both", IF(AND(ISNUMBER(E8), ISNUMBER(F8)), IF(E8=F8, 0, 1), ""), "")</f>
        <v/>
      </c>
      <c r="H8" s="219" t="str">
        <f t="shared" si="1"/>
        <v xml:space="preserve"> </v>
      </c>
      <c r="I8" s="111" t="s">
        <v>73</v>
      </c>
      <c r="J8" s="106" t="str">
        <f t="shared" si="2"/>
        <v/>
      </c>
      <c r="K8" s="112">
        <v>2</v>
      </c>
      <c r="L8" s="111"/>
      <c r="M8" s="110"/>
    </row>
    <row r="9" spans="1:13" s="65" customFormat="1" ht="15.75" customHeight="1" x14ac:dyDescent="0.35">
      <c r="A9" s="84">
        <v>2</v>
      </c>
      <c r="B9" s="220">
        <v>5.7</v>
      </c>
      <c r="C9" s="110" t="s">
        <v>289</v>
      </c>
      <c r="D9" s="111" t="s">
        <v>67</v>
      </c>
      <c r="E9" s="111"/>
      <c r="F9" s="111"/>
      <c r="G9" s="111" t="str">
        <f>IF(D9="Ambos", IF(AND(ISNUMBER(E9), ISNUMBER(F9)), IF(E9=F9, 0, 1), ""), "")</f>
        <v/>
      </c>
      <c r="H9" s="219" t="str">
        <f t="shared" si="1"/>
        <v xml:space="preserve"> </v>
      </c>
      <c r="I9" s="111" t="s">
        <v>71</v>
      </c>
      <c r="J9" s="106" t="str">
        <f t="shared" si="2"/>
        <v/>
      </c>
      <c r="K9" s="112">
        <v>2</v>
      </c>
      <c r="L9" s="111"/>
      <c r="M9" s="110"/>
    </row>
    <row r="10" spans="1:13" ht="15.75" customHeight="1" x14ac:dyDescent="0.35">
      <c r="A10" s="80">
        <v>1</v>
      </c>
      <c r="B10" s="96">
        <v>5.8</v>
      </c>
      <c r="C10" s="97" t="s">
        <v>290</v>
      </c>
      <c r="D10" s="98" t="s">
        <v>141</v>
      </c>
      <c r="E10" s="99"/>
      <c r="F10" s="99"/>
      <c r="G10" s="98" t="str">
        <f>IF(D10="Ambos", IF(AND(ISNUMBER(E10), ISNUMBER(F10)), IF(E10=F10, 0, 1), ""), "")</f>
        <v/>
      </c>
      <c r="H10" s="337" t="str">
        <f t="shared" si="1"/>
        <v xml:space="preserve"> </v>
      </c>
      <c r="I10" s="101" t="s">
        <v>103</v>
      </c>
      <c r="J10" s="106" t="str">
        <f t="shared" si="2"/>
        <v/>
      </c>
      <c r="K10" s="102">
        <v>1</v>
      </c>
      <c r="L10" s="99"/>
      <c r="M10" s="97"/>
    </row>
    <row r="11" spans="1:13" s="67" customFormat="1" ht="15.75" customHeight="1" x14ac:dyDescent="0.35">
      <c r="A11" s="84">
        <v>2</v>
      </c>
      <c r="B11" s="104">
        <v>5.9</v>
      </c>
      <c r="C11" s="105" t="s">
        <v>291</v>
      </c>
      <c r="D11" s="106" t="s">
        <v>67</v>
      </c>
      <c r="E11" s="106"/>
      <c r="F11" s="106"/>
      <c r="G11" s="106" t="str">
        <f>IF(D11="Ambos", IF(AND(ISNUMBER(E11), ISNUMBER(F11)), IF(E11=F11, 0, 1), ""), "")</f>
        <v/>
      </c>
      <c r="H11" s="219" t="str">
        <f t="shared" si="1"/>
        <v xml:space="preserve"> </v>
      </c>
      <c r="I11" s="106" t="s">
        <v>71</v>
      </c>
      <c r="J11" s="106" t="str">
        <f t="shared" si="2"/>
        <v/>
      </c>
      <c r="K11" s="107">
        <v>2</v>
      </c>
      <c r="L11" s="106"/>
      <c r="M11" s="105"/>
    </row>
    <row r="12" spans="1:13" s="4" customFormat="1" ht="15.75" customHeight="1" x14ac:dyDescent="0.35">
      <c r="A12" s="80">
        <v>1</v>
      </c>
      <c r="B12" s="177">
        <v>5.0999999999999996</v>
      </c>
      <c r="C12" s="221" t="s">
        <v>292</v>
      </c>
      <c r="D12" s="115" t="s">
        <v>67</v>
      </c>
      <c r="E12" s="116"/>
      <c r="F12" s="116"/>
      <c r="G12" s="115" t="str">
        <f>IF(D12="Ambos", IF(AND(ISNUMBER(E12), ISNUMBER(F12)), IF(E12=F12, 0, 1), ""), "")</f>
        <v/>
      </c>
      <c r="H12" s="337" t="str">
        <f t="shared" si="1"/>
        <v xml:space="preserve"> </v>
      </c>
      <c r="I12" s="117" t="s">
        <v>73</v>
      </c>
      <c r="J12" s="116" t="str">
        <f t="shared" si="2"/>
        <v/>
      </c>
      <c r="K12" s="118">
        <v>1</v>
      </c>
      <c r="L12" s="116"/>
      <c r="M12" s="114" t="s">
        <v>293</v>
      </c>
    </row>
    <row r="13" spans="1:13" s="64" customFormat="1" ht="15.75" customHeight="1" x14ac:dyDescent="0.35">
      <c r="A13" s="81">
        <v>3</v>
      </c>
      <c r="B13" s="72">
        <v>5.1100000000000003</v>
      </c>
      <c r="C13" s="73" t="s">
        <v>294</v>
      </c>
      <c r="D13" s="74" t="s">
        <v>141</v>
      </c>
      <c r="E13" s="74"/>
      <c r="F13" s="74"/>
      <c r="G13" s="74" t="str">
        <f>IF(D13="Ambos", IF(AND(ISNUMBER(E13), ISNUMBER(F13)), IF(E13=F13, 0, 1), ""), "")</f>
        <v/>
      </c>
      <c r="H13" s="338" t="str">
        <f t="shared" si="1"/>
        <v xml:space="preserve"> </v>
      </c>
      <c r="I13" s="74" t="s">
        <v>73</v>
      </c>
      <c r="J13" s="320" t="str">
        <f t="shared" si="2"/>
        <v/>
      </c>
      <c r="K13" s="124">
        <v>3</v>
      </c>
      <c r="L13" s="74"/>
      <c r="M13" s="73" t="s">
        <v>295</v>
      </c>
    </row>
    <row r="14" spans="1:13" ht="15.75" customHeight="1" x14ac:dyDescent="0.35">
      <c r="A14" s="80">
        <v>1</v>
      </c>
      <c r="B14" s="96">
        <v>5.12</v>
      </c>
      <c r="C14" s="97" t="s">
        <v>296</v>
      </c>
      <c r="D14" s="98" t="s">
        <v>58</v>
      </c>
      <c r="E14" s="99"/>
      <c r="F14" s="99"/>
      <c r="G14" s="74" t="str">
        <f t="shared" ref="G14:G16" si="4">IF(D14="Ambos", IF(AND(ISNUMBER(E14), ISNUMBER(F14)), IF(E14=F14, 0, 1), ""), "")</f>
        <v/>
      </c>
      <c r="H14" s="337" t="str">
        <f t="shared" si="1"/>
        <v xml:space="preserve"> </v>
      </c>
      <c r="I14" s="101" t="s">
        <v>71</v>
      </c>
      <c r="J14" s="116" t="str">
        <f t="shared" si="2"/>
        <v/>
      </c>
      <c r="K14" s="102">
        <v>1</v>
      </c>
      <c r="L14" s="99"/>
      <c r="M14" s="97"/>
    </row>
    <row r="15" spans="1:13" s="4" customFormat="1" ht="15.75" customHeight="1" x14ac:dyDescent="0.35">
      <c r="A15" s="80">
        <v>1</v>
      </c>
      <c r="B15" s="85">
        <v>5.13</v>
      </c>
      <c r="C15" s="114" t="s">
        <v>297</v>
      </c>
      <c r="D15" s="115" t="s">
        <v>58</v>
      </c>
      <c r="E15" s="116"/>
      <c r="F15" s="116"/>
      <c r="G15" s="74" t="str">
        <f t="shared" si="4"/>
        <v/>
      </c>
      <c r="H15" s="337" t="str">
        <f t="shared" si="1"/>
        <v xml:space="preserve"> </v>
      </c>
      <c r="I15" s="117" t="s">
        <v>103</v>
      </c>
      <c r="J15" s="116" t="str">
        <f t="shared" si="2"/>
        <v/>
      </c>
      <c r="K15" s="118">
        <v>1</v>
      </c>
      <c r="L15" s="116"/>
      <c r="M15" s="114"/>
    </row>
    <row r="16" spans="1:13" s="4" customFormat="1" ht="15.75" customHeight="1" x14ac:dyDescent="0.35">
      <c r="A16" s="80">
        <v>1</v>
      </c>
      <c r="B16" s="85">
        <v>5.14</v>
      </c>
      <c r="C16" s="114" t="s">
        <v>298</v>
      </c>
      <c r="D16" s="115" t="s">
        <v>58</v>
      </c>
      <c r="E16" s="116"/>
      <c r="F16" s="116"/>
      <c r="G16" s="74" t="str">
        <f t="shared" si="4"/>
        <v/>
      </c>
      <c r="H16" s="337" t="str">
        <f t="shared" si="1"/>
        <v xml:space="preserve"> </v>
      </c>
      <c r="I16" s="117" t="s">
        <v>71</v>
      </c>
      <c r="J16" s="116" t="str">
        <f t="shared" si="2"/>
        <v/>
      </c>
      <c r="K16" s="118">
        <v>1</v>
      </c>
      <c r="L16" s="116"/>
      <c r="M16" s="114"/>
    </row>
    <row r="17" spans="1:13" s="64" customFormat="1" ht="15.75" customHeight="1" x14ac:dyDescent="0.35">
      <c r="A17" s="81">
        <v>3</v>
      </c>
      <c r="B17" s="72">
        <v>5.15</v>
      </c>
      <c r="C17" s="73" t="s">
        <v>299</v>
      </c>
      <c r="D17" s="74" t="s">
        <v>67</v>
      </c>
      <c r="E17" s="74"/>
      <c r="F17" s="74"/>
      <c r="G17" s="74" t="str">
        <f>IF(D17="Ambos", IF(AND(ISNUMBER(E17), ISNUMBER(F17)), IF(E17=F17, 0, 1), ""), "")</f>
        <v/>
      </c>
      <c r="H17" s="338" t="str">
        <f t="shared" si="1"/>
        <v xml:space="preserve"> </v>
      </c>
      <c r="I17" s="74" t="s">
        <v>71</v>
      </c>
      <c r="J17" s="320" t="str">
        <f t="shared" si="2"/>
        <v/>
      </c>
      <c r="K17" s="124">
        <v>3</v>
      </c>
      <c r="L17" s="74"/>
      <c r="M17" s="73"/>
    </row>
    <row r="18" spans="1:13" ht="15.75" customHeight="1" x14ac:dyDescent="0.35">
      <c r="A18" s="80">
        <v>1</v>
      </c>
      <c r="B18" s="96">
        <v>5.16</v>
      </c>
      <c r="C18" s="97" t="s">
        <v>300</v>
      </c>
      <c r="D18" s="98" t="s">
        <v>67</v>
      </c>
      <c r="E18" s="99"/>
      <c r="F18" s="99"/>
      <c r="G18" s="98" t="str">
        <f>IF(D18="Ambos", IF(AND(ISNUMBER(E18), ISNUMBER(F18)), IF(E18=F18, 0, 1), ""), "")</f>
        <v/>
      </c>
      <c r="H18" s="337" t="str">
        <f t="shared" si="1"/>
        <v xml:space="preserve"> </v>
      </c>
      <c r="I18" s="101" t="s">
        <v>71</v>
      </c>
      <c r="J18" s="116" t="str">
        <f t="shared" si="2"/>
        <v/>
      </c>
      <c r="K18" s="102">
        <v>1</v>
      </c>
      <c r="L18" s="99"/>
      <c r="M18" s="97"/>
    </row>
    <row r="19" spans="1:13" s="64" customFormat="1" ht="15.75" customHeight="1" x14ac:dyDescent="0.35">
      <c r="A19" s="81">
        <v>3</v>
      </c>
      <c r="B19" s="123">
        <v>5.17</v>
      </c>
      <c r="C19" s="73" t="s">
        <v>301</v>
      </c>
      <c r="D19" s="74" t="s">
        <v>67</v>
      </c>
      <c r="E19" s="74"/>
      <c r="F19" s="74"/>
      <c r="G19" s="74" t="str">
        <f>IF(D19="Ambos", IF(AND(ISNUMBER(E19), ISNUMBER(F19)), IF(E19=F19, 0, 1), ""), "")</f>
        <v/>
      </c>
      <c r="H19" s="338" t="str">
        <f t="shared" si="1"/>
        <v xml:space="preserve"> </v>
      </c>
      <c r="I19" s="74" t="s">
        <v>68</v>
      </c>
      <c r="J19" s="320" t="str">
        <f t="shared" si="2"/>
        <v/>
      </c>
      <c r="K19" s="124"/>
      <c r="L19" s="74"/>
      <c r="M19" s="73"/>
    </row>
    <row r="20" spans="1:13" s="64" customFormat="1" ht="15.75" customHeight="1" x14ac:dyDescent="0.35">
      <c r="A20" s="81">
        <v>3</v>
      </c>
      <c r="B20" s="72">
        <v>5.18</v>
      </c>
      <c r="C20" s="73" t="s">
        <v>302</v>
      </c>
      <c r="D20" s="74" t="s">
        <v>67</v>
      </c>
      <c r="E20" s="74"/>
      <c r="F20" s="74"/>
      <c r="G20" s="74" t="str">
        <f t="shared" ref="G20:G21" si="5">IF(D20="Ambos", IF(AND(ISNUMBER(E20), ISNUMBER(F20)), IF(E20=F20, 0, 1), ""), "")</f>
        <v/>
      </c>
      <c r="H20" s="338" t="str">
        <f t="shared" si="1"/>
        <v xml:space="preserve"> </v>
      </c>
      <c r="I20" s="74" t="s">
        <v>68</v>
      </c>
      <c r="J20" s="320" t="str">
        <f t="shared" si="2"/>
        <v/>
      </c>
      <c r="K20" s="124"/>
      <c r="L20" s="74"/>
      <c r="M20" s="73"/>
    </row>
    <row r="21" spans="1:13" s="64" customFormat="1" ht="15.75" customHeight="1" x14ac:dyDescent="0.35">
      <c r="A21" s="81">
        <v>3</v>
      </c>
      <c r="B21" s="72">
        <v>5.19</v>
      </c>
      <c r="C21" s="73" t="s">
        <v>303</v>
      </c>
      <c r="D21" s="74" t="s">
        <v>67</v>
      </c>
      <c r="E21" s="74"/>
      <c r="F21" s="74"/>
      <c r="G21" s="74" t="str">
        <f t="shared" si="5"/>
        <v/>
      </c>
      <c r="H21" s="338" t="str">
        <f t="shared" si="1"/>
        <v xml:space="preserve"> </v>
      </c>
      <c r="I21" s="74" t="s">
        <v>103</v>
      </c>
      <c r="J21" s="320" t="str">
        <f t="shared" si="2"/>
        <v/>
      </c>
      <c r="K21" s="124">
        <v>3</v>
      </c>
      <c r="L21" s="74"/>
      <c r="M21" s="73"/>
    </row>
    <row r="22" spans="1:13" s="64" customFormat="1" ht="15.75" customHeight="1" x14ac:dyDescent="0.35">
      <c r="A22" s="81">
        <v>3</v>
      </c>
      <c r="B22" s="123">
        <v>5.2</v>
      </c>
      <c r="C22" s="73" t="s">
        <v>304</v>
      </c>
      <c r="D22" s="74" t="s">
        <v>67</v>
      </c>
      <c r="E22" s="74"/>
      <c r="F22" s="74"/>
      <c r="G22" s="74" t="str">
        <f>IF(D22="Ambos", IF(AND(ISNUMBER(E22), ISNUMBER(F22)), IF(E22=F22, 0, 1), ""), "")</f>
        <v/>
      </c>
      <c r="H22" s="338" t="str">
        <f t="shared" si="1"/>
        <v xml:space="preserve"> </v>
      </c>
      <c r="I22" s="74" t="s">
        <v>103</v>
      </c>
      <c r="J22" s="320" t="str">
        <f t="shared" si="2"/>
        <v/>
      </c>
      <c r="K22" s="124">
        <v>3</v>
      </c>
      <c r="L22" s="74"/>
      <c r="M22" s="73"/>
    </row>
    <row r="23" spans="1:13" s="64" customFormat="1" ht="15.75" customHeight="1" x14ac:dyDescent="0.35">
      <c r="A23" s="81">
        <v>3</v>
      </c>
      <c r="B23" s="72">
        <v>5.21</v>
      </c>
      <c r="C23" s="73" t="s">
        <v>305</v>
      </c>
      <c r="D23" s="74" t="s">
        <v>57</v>
      </c>
      <c r="E23" s="74"/>
      <c r="F23" s="295"/>
      <c r="G23" s="295" t="str">
        <f>IF(D23="Ambos", IF(AND(ISNUMBER(E23), ISNUMBER(F23)), IF(E23=F23, 0, 1), ""), "")</f>
        <v/>
      </c>
      <c r="H23" s="338" t="str">
        <f t="shared" si="1"/>
        <v xml:space="preserve"> </v>
      </c>
      <c r="I23" s="74" t="s">
        <v>103</v>
      </c>
      <c r="J23" s="320" t="str">
        <f t="shared" si="2"/>
        <v/>
      </c>
      <c r="K23" s="124">
        <v>3</v>
      </c>
      <c r="L23" s="74"/>
      <c r="M23" s="73"/>
    </row>
    <row r="24" spans="1:13" ht="15.75" customHeight="1" x14ac:dyDescent="0.35">
      <c r="A24" s="80">
        <v>1</v>
      </c>
      <c r="B24" s="96">
        <v>5.22</v>
      </c>
      <c r="C24" s="97" t="s">
        <v>306</v>
      </c>
      <c r="D24" s="98" t="s">
        <v>58</v>
      </c>
      <c r="E24" s="99"/>
      <c r="F24" s="99"/>
      <c r="G24" s="295" t="str">
        <f t="shared" ref="G24:G25" si="6">IF(D24="Ambos", IF(AND(ISNUMBER(E24), ISNUMBER(F24)), IF(E24=F24, 0, 1), ""), "")</f>
        <v/>
      </c>
      <c r="H24" s="337" t="str">
        <f t="shared" si="1"/>
        <v xml:space="preserve"> </v>
      </c>
      <c r="I24" s="101" t="s">
        <v>68</v>
      </c>
      <c r="J24" s="116" t="str">
        <f t="shared" si="2"/>
        <v/>
      </c>
      <c r="K24" s="102"/>
      <c r="L24" s="99"/>
      <c r="M24" s="97"/>
    </row>
    <row r="25" spans="1:13" ht="15.75" customHeight="1" x14ac:dyDescent="0.35">
      <c r="A25" s="80">
        <v>1</v>
      </c>
      <c r="B25" s="96">
        <v>5.23</v>
      </c>
      <c r="C25" s="97" t="s">
        <v>307</v>
      </c>
      <c r="D25" s="98" t="s">
        <v>58</v>
      </c>
      <c r="E25" s="99"/>
      <c r="F25" s="99"/>
      <c r="G25" s="295" t="str">
        <f t="shared" si="6"/>
        <v/>
      </c>
      <c r="H25" s="337" t="str">
        <f t="shared" si="1"/>
        <v xml:space="preserve"> </v>
      </c>
      <c r="I25" s="101" t="s">
        <v>68</v>
      </c>
      <c r="J25" s="116" t="str">
        <f t="shared" si="2"/>
        <v/>
      </c>
      <c r="K25" s="102"/>
      <c r="L25" s="99"/>
      <c r="M25" s="97" t="s">
        <v>308</v>
      </c>
    </row>
    <row r="26" spans="1:13" s="65" customFormat="1" ht="15.75" customHeight="1" x14ac:dyDescent="0.35">
      <c r="A26" s="84">
        <v>2</v>
      </c>
      <c r="B26" s="109">
        <v>5.24</v>
      </c>
      <c r="C26" s="110" t="s">
        <v>309</v>
      </c>
      <c r="D26" s="111" t="s">
        <v>67</v>
      </c>
      <c r="E26" s="111"/>
      <c r="F26" s="111"/>
      <c r="G26" s="111" t="str">
        <f>IF(D26="Ambos", IF(AND(ISNUMBER(E26), ISNUMBER(F26)), IF(E26=F26, 0, 1), ""), "")</f>
        <v/>
      </c>
      <c r="H26" s="219" t="str">
        <f t="shared" si="1"/>
        <v xml:space="preserve"> </v>
      </c>
      <c r="I26" s="111" t="s">
        <v>73</v>
      </c>
      <c r="J26" s="106" t="str">
        <f t="shared" si="2"/>
        <v/>
      </c>
      <c r="K26" s="112">
        <v>2</v>
      </c>
      <c r="L26" s="111"/>
      <c r="M26" s="110"/>
    </row>
    <row r="27" spans="1:13" s="65" customFormat="1" ht="15.75" customHeight="1" x14ac:dyDescent="0.35">
      <c r="A27" s="80">
        <v>3</v>
      </c>
      <c r="B27" s="96">
        <v>5.25</v>
      </c>
      <c r="C27" s="97" t="s">
        <v>310</v>
      </c>
      <c r="D27" s="98" t="s">
        <v>57</v>
      </c>
      <c r="E27" s="99"/>
      <c r="F27" s="306"/>
      <c r="G27" s="306"/>
      <c r="H27" s="337" t="str">
        <f t="shared" si="1"/>
        <v xml:space="preserve"> </v>
      </c>
      <c r="I27" s="101" t="s">
        <v>68</v>
      </c>
      <c r="J27" s="116" t="str">
        <f t="shared" si="2"/>
        <v/>
      </c>
      <c r="K27" s="102"/>
      <c r="L27" s="99"/>
      <c r="M27" s="97"/>
    </row>
    <row r="28" spans="1:13" s="64" customFormat="1" ht="15.75" customHeight="1" x14ac:dyDescent="0.35">
      <c r="A28" s="81">
        <v>3</v>
      </c>
      <c r="B28" s="72">
        <v>5.26</v>
      </c>
      <c r="C28" s="73" t="s">
        <v>99</v>
      </c>
      <c r="D28" s="74" t="s">
        <v>57</v>
      </c>
      <c r="E28" s="74"/>
      <c r="F28" s="296"/>
      <c r="G28" s="296" t="str">
        <f>IF(D28="Both", IF(AND(ISNUMBER(E28), ISNUMBER(F28)), IF(E28=F28, 0, 1), ""), "")</f>
        <v/>
      </c>
      <c r="H28" s="338" t="str">
        <f t="shared" si="1"/>
        <v xml:space="preserve"> </v>
      </c>
      <c r="I28" s="74" t="s">
        <v>71</v>
      </c>
      <c r="J28" s="320" t="str">
        <f t="shared" si="2"/>
        <v/>
      </c>
      <c r="K28" s="124">
        <v>3</v>
      </c>
      <c r="L28" s="74"/>
      <c r="M28" s="73"/>
    </row>
    <row r="29" spans="1:13" ht="15.75" customHeight="1" x14ac:dyDescent="0.35">
      <c r="A29" s="222"/>
      <c r="B29" s="135"/>
      <c r="C29" s="136" t="s">
        <v>191</v>
      </c>
      <c r="D29" s="136"/>
      <c r="E29" s="136"/>
      <c r="F29" s="136"/>
      <c r="G29" s="150"/>
      <c r="H29" s="314" t="str">
        <f t="shared" si="1"/>
        <v xml:space="preserve"> </v>
      </c>
      <c r="I29" s="136"/>
      <c r="J29" s="319" t="str">
        <f t="shared" si="2"/>
        <v/>
      </c>
      <c r="K29" s="185"/>
      <c r="L29" s="136"/>
      <c r="M29" s="152"/>
    </row>
    <row r="30" spans="1:13" ht="15.75" customHeight="1" x14ac:dyDescent="0.35">
      <c r="A30" s="80"/>
      <c r="B30" s="139">
        <v>5.26</v>
      </c>
      <c r="C30" s="97" t="s">
        <v>106</v>
      </c>
      <c r="D30" s="98"/>
      <c r="E30" s="99"/>
      <c r="F30" s="99"/>
      <c r="G30" s="99" t="str">
        <f>IF(D30="Ambos", IF(AND(ISNUMBER(E30), ISNUMBER(F30)), IF(E30=F30, 0, 1), ""), "")</f>
        <v/>
      </c>
      <c r="H30" s="337" t="str">
        <f t="shared" si="1"/>
        <v xml:space="preserve"> </v>
      </c>
      <c r="I30" s="99"/>
      <c r="J30" s="116" t="str">
        <f t="shared" si="2"/>
        <v/>
      </c>
      <c r="K30" s="102"/>
      <c r="L30" s="99"/>
      <c r="M30" s="97"/>
    </row>
    <row r="31" spans="1:13" ht="15.75" customHeight="1" x14ac:dyDescent="0.35">
      <c r="A31" s="80"/>
      <c r="B31" s="96">
        <v>5.27</v>
      </c>
      <c r="C31" s="97" t="s">
        <v>106</v>
      </c>
      <c r="D31" s="98"/>
      <c r="E31" s="99"/>
      <c r="F31" s="99"/>
      <c r="G31" s="99" t="str">
        <f>IF(D31="Ambos", IF(AND(ISNUMBER(E31), ISNUMBER(F31)), IF(E31=F31, 0, 1), ""), "")</f>
        <v/>
      </c>
      <c r="H31" s="337" t="str">
        <f t="shared" si="1"/>
        <v xml:space="preserve"> </v>
      </c>
      <c r="I31" s="99"/>
      <c r="J31" s="116" t="str">
        <f t="shared" si="2"/>
        <v/>
      </c>
      <c r="K31" s="102"/>
      <c r="L31" s="99"/>
      <c r="M31" s="97"/>
    </row>
    <row r="32" spans="1:13" s="3" customFormat="1" ht="15.75" customHeight="1" x14ac:dyDescent="0.35">
      <c r="A32" s="140"/>
      <c r="B32" s="141" t="s">
        <v>107</v>
      </c>
      <c r="C32" s="142"/>
      <c r="D32" s="143"/>
      <c r="E32" s="143">
        <f>COUNT(E3:E31)</f>
        <v>0</v>
      </c>
      <c r="F32" s="143">
        <f>COUNT(F3:F31)</f>
        <v>0</v>
      </c>
      <c r="G32" s="143">
        <f>COUNT(G3:G31)</f>
        <v>0</v>
      </c>
      <c r="H32" s="144">
        <f>SUM(A3:A31)</f>
        <v>50</v>
      </c>
      <c r="I32" s="143"/>
      <c r="J32" s="218">
        <f>SUM(K3:K31)</f>
        <v>36</v>
      </c>
      <c r="K32" s="143"/>
      <c r="L32" s="143">
        <f>COUNT(L3:L31)</f>
        <v>0</v>
      </c>
      <c r="M32" s="143"/>
    </row>
    <row r="33" spans="1:13" s="3" customFormat="1" ht="15.75" customHeight="1" x14ac:dyDescent="0.35">
      <c r="A33" s="140"/>
      <c r="B33" s="145" t="s">
        <v>108</v>
      </c>
      <c r="C33" s="142"/>
      <c r="D33" s="143"/>
      <c r="E33" s="143">
        <f>COUNTIF(E3:E31, 1)</f>
        <v>0</v>
      </c>
      <c r="F33" s="143">
        <f>COUNTIF(F3:F31, 1)</f>
        <v>0</v>
      </c>
      <c r="G33" s="143">
        <f>COUNTIF(G3:G31, 1)</f>
        <v>0</v>
      </c>
      <c r="H33" s="144">
        <f>SUM(H3:H31)</f>
        <v>0</v>
      </c>
      <c r="I33" s="143"/>
      <c r="J33" s="143">
        <f>SUM(J3:J31)</f>
        <v>0</v>
      </c>
      <c r="K33" s="143"/>
      <c r="L33" s="143">
        <f>COUNTIF(L3:L31, 1)</f>
        <v>0</v>
      </c>
      <c r="M33" s="143"/>
    </row>
    <row r="34" spans="1:13" s="3" customFormat="1" ht="15.75" customHeight="1" x14ac:dyDescent="0.35">
      <c r="A34" s="140"/>
      <c r="B34" s="141" t="s">
        <v>311</v>
      </c>
      <c r="C34" s="142"/>
      <c r="D34" s="143"/>
      <c r="E34" s="143" t="e">
        <f t="shared" ref="E34:F34" si="7">E33/E32</f>
        <v>#DIV/0!</v>
      </c>
      <c r="F34" s="143" t="e">
        <f t="shared" si="7"/>
        <v>#DIV/0!</v>
      </c>
      <c r="G34" s="146" t="e">
        <f>1-(G33/G32)</f>
        <v>#DIV/0!</v>
      </c>
      <c r="H34" s="147">
        <f>H33/H32</f>
        <v>0</v>
      </c>
      <c r="I34" s="143"/>
      <c r="J34" s="148">
        <f>J33/J32</f>
        <v>0</v>
      </c>
      <c r="K34" s="148"/>
      <c r="L34" s="205" t="e">
        <f>1-(L33/L32)</f>
        <v>#DIV/0!</v>
      </c>
      <c r="M34" s="143"/>
    </row>
    <row r="35" spans="1:13" ht="15.75" customHeight="1" x14ac:dyDescent="0.35">
      <c r="A35" s="80"/>
      <c r="B35" s="80"/>
      <c r="C35" s="122"/>
      <c r="D35" s="80"/>
      <c r="E35" s="80"/>
      <c r="F35" s="80"/>
      <c r="G35" s="80"/>
      <c r="H35" s="80"/>
      <c r="I35" s="80"/>
      <c r="J35" s="80"/>
      <c r="K35" s="80"/>
      <c r="L35" s="80"/>
      <c r="M35" s="122"/>
    </row>
    <row r="36" spans="1:13" ht="15.75" customHeight="1" x14ac:dyDescent="0.35">
      <c r="A36" s="80"/>
      <c r="B36" s="96" t="s">
        <v>312</v>
      </c>
      <c r="C36" s="97" t="s">
        <v>313</v>
      </c>
      <c r="D36" s="98" t="s">
        <v>67</v>
      </c>
      <c r="E36" s="99"/>
      <c r="F36" s="99"/>
      <c r="G36" s="98" t="str">
        <f>IF(D36="Ambos", IF(AND(ISNUMBER(E36), ISNUMBER(F36)), IF(E36=F36, 0, 1), ""), "")</f>
        <v/>
      </c>
      <c r="H36" s="100" t="str">
        <f>IF(D36="FFF",(IF(ISNUMBER(F36),F36," ")),IF(D36="Encuesta",(IF(ISNUMBER(E36),E36," ")),IF(OR(ISNUMBER(E36),ISNUMBER(F36)),MIN(E36,F36)," ")))</f>
        <v xml:space="preserve"> </v>
      </c>
      <c r="I36" s="101" t="s">
        <v>68</v>
      </c>
      <c r="J36" s="98" t="str">
        <f t="shared" ref="J36" si="8">IF(I36&lt;&gt;"No", IF(ISNUMBER(H36), H36, ""),"")</f>
        <v/>
      </c>
      <c r="K36" s="98"/>
      <c r="L36" s="99"/>
      <c r="M36" s="103"/>
    </row>
    <row r="37" spans="1:13" x14ac:dyDescent="0.35">
      <c r="H37" s="1"/>
      <c r="J37" s="1"/>
      <c r="K37" s="1"/>
    </row>
    <row r="38" spans="1:13" x14ac:dyDescent="0.35">
      <c r="H38" s="1"/>
      <c r="J38" s="1"/>
      <c r="K38" s="1"/>
    </row>
    <row r="39" spans="1:13" x14ac:dyDescent="0.35">
      <c r="H39" s="1"/>
      <c r="J39" s="1"/>
      <c r="K39" s="1"/>
    </row>
    <row r="40" spans="1:13" x14ac:dyDescent="0.35">
      <c r="H40" s="1"/>
      <c r="J40" s="1"/>
      <c r="K40" s="1"/>
    </row>
    <row r="41" spans="1:13" x14ac:dyDescent="0.35">
      <c r="H41" s="1"/>
      <c r="J41" s="1"/>
      <c r="K41" s="1"/>
    </row>
    <row r="42" spans="1:13" x14ac:dyDescent="0.35">
      <c r="H42" s="1"/>
      <c r="J42" s="1"/>
      <c r="K42" s="1"/>
    </row>
    <row r="43" spans="1:13" x14ac:dyDescent="0.35">
      <c r="H43" s="1"/>
      <c r="J43" s="1"/>
      <c r="K43" s="1"/>
    </row>
    <row r="44" spans="1:13" x14ac:dyDescent="0.35">
      <c r="H44" s="1"/>
      <c r="J44" s="1"/>
      <c r="K44" s="1"/>
    </row>
    <row r="45" spans="1:13" x14ac:dyDescent="0.35">
      <c r="H45" s="1"/>
      <c r="J45" s="1"/>
      <c r="K45" s="1"/>
      <c r="M45" s="29"/>
    </row>
    <row r="46" spans="1:13" x14ac:dyDescent="0.35">
      <c r="H46" s="1"/>
      <c r="J46" s="1"/>
      <c r="K46" s="1"/>
      <c r="M46" s="29"/>
    </row>
    <row r="47" spans="1:13" x14ac:dyDescent="0.35">
      <c r="H47" s="1"/>
      <c r="J47" s="1"/>
      <c r="K47" s="1"/>
      <c r="M47" s="29"/>
    </row>
    <row r="48" spans="1:13" x14ac:dyDescent="0.35">
      <c r="H48" s="1"/>
      <c r="J48" s="1"/>
      <c r="K48" s="1"/>
      <c r="M48" s="29"/>
    </row>
    <row r="49" spans="7:13" x14ac:dyDescent="0.35">
      <c r="H49" s="1"/>
      <c r="J49" s="1"/>
      <c r="K49" s="1"/>
      <c r="M49" s="29"/>
    </row>
    <row r="50" spans="7:13" x14ac:dyDescent="0.35">
      <c r="H50" s="1"/>
      <c r="J50" s="1"/>
      <c r="K50" s="1"/>
      <c r="M50" s="29"/>
    </row>
    <row r="51" spans="7:13" x14ac:dyDescent="0.35">
      <c r="H51" s="1"/>
      <c r="J51" s="1"/>
      <c r="K51" s="1"/>
    </row>
    <row r="52" spans="7:13" x14ac:dyDescent="0.35">
      <c r="H52" s="1"/>
      <c r="J52" s="1"/>
      <c r="K52" s="1"/>
    </row>
    <row r="53" spans="7:13" x14ac:dyDescent="0.35">
      <c r="H53" s="1"/>
      <c r="J53" s="1"/>
      <c r="K53" s="1"/>
    </row>
    <row r="54" spans="7:13" x14ac:dyDescent="0.35">
      <c r="H54" s="1"/>
      <c r="J54" s="1"/>
      <c r="K54" s="1"/>
    </row>
    <row r="55" spans="7:13" x14ac:dyDescent="0.35">
      <c r="H55" s="1"/>
      <c r="J55" s="1"/>
      <c r="K55" s="1"/>
    </row>
    <row r="56" spans="7:13" x14ac:dyDescent="0.35">
      <c r="H56" s="1"/>
      <c r="J56" s="1"/>
      <c r="K56" s="1"/>
    </row>
    <row r="57" spans="7:13" x14ac:dyDescent="0.35">
      <c r="H57" s="1"/>
      <c r="J57" s="1"/>
      <c r="K57" s="1"/>
    </row>
    <row r="58" spans="7:13" x14ac:dyDescent="0.35">
      <c r="H58" s="1"/>
      <c r="J58" s="1"/>
      <c r="K58" s="1"/>
    </row>
    <row r="59" spans="7:13" x14ac:dyDescent="0.35">
      <c r="H59" s="1"/>
      <c r="J59" s="1"/>
      <c r="K59" s="1"/>
    </row>
    <row r="60" spans="7:13" x14ac:dyDescent="0.35">
      <c r="H60" s="1"/>
      <c r="J60" s="1"/>
      <c r="K60" s="1"/>
    </row>
    <row r="61" spans="7:13" x14ac:dyDescent="0.35">
      <c r="G61" s="41"/>
      <c r="H61" s="41"/>
      <c r="I61" s="41"/>
      <c r="J61" s="41"/>
      <c r="K61" s="41"/>
      <c r="L61" s="41"/>
      <c r="M61" s="43"/>
    </row>
    <row r="62" spans="7:13" x14ac:dyDescent="0.35">
      <c r="G62" s="41"/>
      <c r="H62" s="41"/>
      <c r="I62" s="41"/>
      <c r="J62" s="41"/>
      <c r="K62" s="41"/>
      <c r="L62" s="41"/>
      <c r="M62" s="43"/>
    </row>
    <row r="63" spans="7:13" x14ac:dyDescent="0.35">
      <c r="G63" s="41"/>
      <c r="H63" s="41"/>
      <c r="I63" s="41"/>
      <c r="J63" s="41"/>
      <c r="K63" s="41"/>
      <c r="L63" s="41"/>
      <c r="M63" s="43"/>
    </row>
    <row r="64" spans="7:13" x14ac:dyDescent="0.35">
      <c r="G64" s="41"/>
      <c r="H64" s="41"/>
      <c r="I64" s="41"/>
      <c r="J64" s="41"/>
      <c r="K64" s="41"/>
      <c r="L64" s="41"/>
      <c r="M64" s="43"/>
    </row>
    <row r="65" spans="7:13" x14ac:dyDescent="0.35">
      <c r="G65" s="41"/>
      <c r="H65" s="41"/>
      <c r="I65" s="41"/>
      <c r="J65" s="41"/>
      <c r="K65" s="41"/>
      <c r="L65" s="41"/>
      <c r="M65" s="43"/>
    </row>
    <row r="66" spans="7:13" x14ac:dyDescent="0.35">
      <c r="G66" s="41"/>
      <c r="H66" s="41"/>
      <c r="I66" s="41"/>
      <c r="J66" s="41"/>
      <c r="K66" s="41"/>
      <c r="L66" s="41"/>
      <c r="M66" s="43"/>
    </row>
    <row r="67" spans="7:13" x14ac:dyDescent="0.35">
      <c r="G67" s="41"/>
      <c r="H67" s="41"/>
      <c r="I67" s="41"/>
      <c r="J67" s="41"/>
      <c r="K67" s="41"/>
      <c r="L67" s="41"/>
      <c r="M67" s="43"/>
    </row>
    <row r="68" spans="7:13" x14ac:dyDescent="0.35">
      <c r="G68" s="41"/>
      <c r="H68" s="41"/>
      <c r="I68" s="41"/>
      <c r="J68" s="41"/>
      <c r="K68" s="41"/>
      <c r="L68" s="41"/>
      <c r="M68" s="43"/>
    </row>
    <row r="69" spans="7:13" x14ac:dyDescent="0.35">
      <c r="G69" s="41"/>
      <c r="H69" s="41"/>
      <c r="I69" s="41"/>
      <c r="J69" s="41"/>
      <c r="K69" s="41"/>
      <c r="L69" s="41"/>
      <c r="M69" s="43"/>
    </row>
    <row r="70" spans="7:13" x14ac:dyDescent="0.35">
      <c r="G70" s="41"/>
      <c r="H70" s="41"/>
      <c r="I70" s="41"/>
      <c r="J70" s="41"/>
      <c r="K70" s="41"/>
      <c r="L70" s="41"/>
      <c r="M70" s="43"/>
    </row>
    <row r="71" spans="7:13" x14ac:dyDescent="0.35">
      <c r="G71" s="41"/>
      <c r="H71" s="41"/>
      <c r="I71" s="41"/>
      <c r="J71" s="41"/>
      <c r="K71" s="41"/>
      <c r="L71" s="41"/>
      <c r="M71" s="43"/>
    </row>
    <row r="72" spans="7:13" x14ac:dyDescent="0.35">
      <c r="G72" s="41"/>
      <c r="H72" s="41"/>
      <c r="I72" s="41"/>
      <c r="J72" s="41"/>
      <c r="K72" s="41"/>
      <c r="L72" s="41"/>
      <c r="M72" s="43"/>
    </row>
    <row r="73" spans="7:13" x14ac:dyDescent="0.35">
      <c r="G73" s="41"/>
      <c r="H73" s="41"/>
      <c r="I73" s="41"/>
      <c r="J73" s="41"/>
      <c r="K73" s="41"/>
      <c r="L73" s="41"/>
      <c r="M73" s="43"/>
    </row>
    <row r="74" spans="7:13" x14ac:dyDescent="0.35">
      <c r="G74" s="41"/>
      <c r="H74" s="41"/>
      <c r="I74" s="41"/>
      <c r="J74" s="41"/>
      <c r="K74" s="41"/>
      <c r="L74" s="41"/>
      <c r="M74" s="43"/>
    </row>
    <row r="75" spans="7:13" x14ac:dyDescent="0.35">
      <c r="G75" s="41"/>
      <c r="H75" s="41"/>
      <c r="I75" s="41"/>
      <c r="J75" s="41"/>
      <c r="K75" s="41"/>
      <c r="L75" s="41"/>
      <c r="M75" s="43"/>
    </row>
    <row r="76" spans="7:13" x14ac:dyDescent="0.35">
      <c r="G76" s="41"/>
      <c r="H76" s="41"/>
      <c r="I76" s="41"/>
      <c r="J76" s="41"/>
      <c r="K76" s="41"/>
      <c r="L76" s="41"/>
      <c r="M76" s="43"/>
    </row>
    <row r="77" spans="7:13" x14ac:dyDescent="0.35">
      <c r="G77" s="41"/>
      <c r="H77" s="41"/>
      <c r="I77" s="41"/>
      <c r="J77" s="41"/>
      <c r="K77" s="41"/>
      <c r="L77" s="41"/>
      <c r="M77" s="43"/>
    </row>
    <row r="78" spans="7:13" x14ac:dyDescent="0.35">
      <c r="G78" s="41"/>
      <c r="H78" s="41"/>
      <c r="I78" s="41"/>
      <c r="J78" s="41"/>
      <c r="K78" s="41"/>
      <c r="L78" s="41"/>
      <c r="M78" s="43"/>
    </row>
    <row r="79" spans="7:13" x14ac:dyDescent="0.35">
      <c r="G79" s="41"/>
      <c r="H79" s="41"/>
      <c r="I79" s="41"/>
      <c r="J79" s="41"/>
      <c r="K79" s="41"/>
      <c r="L79" s="41"/>
      <c r="M79" s="43"/>
    </row>
    <row r="80" spans="7:13" x14ac:dyDescent="0.35">
      <c r="G80" s="41"/>
      <c r="H80" s="41"/>
      <c r="I80" s="41"/>
      <c r="J80" s="41"/>
      <c r="K80" s="41"/>
      <c r="L80" s="41"/>
      <c r="M80" s="43"/>
    </row>
    <row r="81" spans="7:13" x14ac:dyDescent="0.35">
      <c r="G81" s="41"/>
      <c r="H81" s="41"/>
      <c r="I81" s="41"/>
      <c r="J81" s="41"/>
      <c r="K81" s="41"/>
      <c r="L81" s="41"/>
      <c r="M81" s="43"/>
    </row>
    <row r="82" spans="7:13" x14ac:dyDescent="0.35">
      <c r="G82" s="41"/>
      <c r="H82" s="41"/>
      <c r="I82" s="41"/>
      <c r="J82" s="41"/>
      <c r="K82" s="41"/>
      <c r="L82" s="41"/>
      <c r="M82" s="43"/>
    </row>
    <row r="83" spans="7:13" x14ac:dyDescent="0.35">
      <c r="G83" s="41"/>
      <c r="H83" s="41"/>
      <c r="I83" s="41"/>
      <c r="J83" s="41"/>
      <c r="K83" s="41"/>
      <c r="L83" s="41"/>
      <c r="M83" s="43"/>
    </row>
    <row r="84" spans="7:13" x14ac:dyDescent="0.35">
      <c r="G84" s="41"/>
      <c r="H84" s="41"/>
      <c r="I84" s="41"/>
      <c r="J84" s="41"/>
      <c r="K84" s="41"/>
      <c r="L84" s="41"/>
      <c r="M84" s="43"/>
    </row>
    <row r="85" spans="7:13" x14ac:dyDescent="0.35">
      <c r="G85" s="41"/>
      <c r="H85" s="41"/>
      <c r="I85" s="41"/>
      <c r="J85" s="41"/>
      <c r="K85" s="41"/>
      <c r="L85" s="41"/>
      <c r="M85" s="43"/>
    </row>
    <row r="86" spans="7:13" x14ac:dyDescent="0.35">
      <c r="G86" s="41"/>
      <c r="H86" s="41"/>
      <c r="I86" s="41"/>
      <c r="J86" s="41"/>
      <c r="K86" s="41"/>
      <c r="L86" s="41"/>
      <c r="M86" s="43"/>
    </row>
    <row r="87" spans="7:13" x14ac:dyDescent="0.35">
      <c r="G87" s="41"/>
      <c r="H87" s="41"/>
      <c r="I87" s="41"/>
      <c r="J87" s="41"/>
      <c r="K87" s="41"/>
      <c r="L87" s="41"/>
      <c r="M87" s="43"/>
    </row>
    <row r="88" spans="7:13" x14ac:dyDescent="0.35">
      <c r="G88" s="41"/>
      <c r="H88" s="41"/>
      <c r="I88" s="41"/>
      <c r="J88" s="41"/>
      <c r="K88" s="41"/>
      <c r="L88" s="41"/>
      <c r="M88" s="43"/>
    </row>
    <row r="89" spans="7:13" x14ac:dyDescent="0.35">
      <c r="G89" s="41"/>
      <c r="H89" s="41"/>
      <c r="I89" s="41"/>
      <c r="J89" s="41"/>
      <c r="K89" s="41"/>
      <c r="L89" s="41"/>
      <c r="M89" s="43"/>
    </row>
    <row r="90" spans="7:13" x14ac:dyDescent="0.35">
      <c r="G90" s="41"/>
      <c r="H90" s="41"/>
      <c r="I90" s="41"/>
      <c r="J90" s="41"/>
      <c r="K90" s="41"/>
      <c r="L90" s="41"/>
      <c r="M90" s="43"/>
    </row>
    <row r="91" spans="7:13" x14ac:dyDescent="0.35">
      <c r="G91" s="41"/>
      <c r="H91" s="41"/>
      <c r="I91" s="41"/>
      <c r="J91" s="41"/>
      <c r="K91" s="41"/>
      <c r="L91" s="41"/>
      <c r="M91" s="43"/>
    </row>
    <row r="92" spans="7:13" x14ac:dyDescent="0.35">
      <c r="G92" s="41"/>
      <c r="H92" s="41"/>
      <c r="I92" s="41"/>
      <c r="J92" s="41"/>
      <c r="K92" s="41"/>
      <c r="L92" s="41"/>
      <c r="M92" s="43"/>
    </row>
    <row r="93" spans="7:13" x14ac:dyDescent="0.35">
      <c r="G93" s="41"/>
      <c r="H93" s="41"/>
      <c r="I93" s="41"/>
      <c r="J93" s="41"/>
      <c r="K93" s="41"/>
      <c r="L93" s="41"/>
      <c r="M93" s="43"/>
    </row>
    <row r="94" spans="7:13" x14ac:dyDescent="0.35">
      <c r="G94" s="41"/>
      <c r="H94" s="41"/>
      <c r="I94" s="41"/>
      <c r="J94" s="41"/>
      <c r="K94" s="41"/>
      <c r="L94" s="41"/>
      <c r="M94" s="43"/>
    </row>
    <row r="95" spans="7:13" x14ac:dyDescent="0.35">
      <c r="G95" s="41"/>
      <c r="H95" s="41"/>
      <c r="I95" s="41"/>
      <c r="J95" s="41"/>
      <c r="K95" s="41"/>
      <c r="L95" s="41"/>
      <c r="M95" s="43"/>
    </row>
    <row r="96" spans="7:13" x14ac:dyDescent="0.35">
      <c r="G96" s="41"/>
      <c r="H96" s="41"/>
      <c r="I96" s="41"/>
      <c r="J96" s="41"/>
      <c r="K96" s="41"/>
      <c r="L96" s="41"/>
      <c r="M96" s="43"/>
    </row>
    <row r="97" spans="7:13" x14ac:dyDescent="0.35">
      <c r="G97" s="41"/>
      <c r="H97" s="41"/>
      <c r="I97" s="41"/>
      <c r="J97" s="41"/>
      <c r="K97" s="41"/>
      <c r="L97" s="41"/>
      <c r="M97" s="43"/>
    </row>
    <row r="98" spans="7:13" x14ac:dyDescent="0.35">
      <c r="G98" s="41"/>
      <c r="H98" s="41"/>
      <c r="I98" s="41"/>
      <c r="J98" s="41"/>
      <c r="K98" s="41"/>
      <c r="L98" s="41"/>
      <c r="M98" s="43"/>
    </row>
    <row r="99" spans="7:13" x14ac:dyDescent="0.35">
      <c r="G99" s="41"/>
      <c r="H99" s="41"/>
      <c r="I99" s="41"/>
      <c r="J99" s="41"/>
      <c r="K99" s="41"/>
      <c r="L99" s="41"/>
      <c r="M99" s="43"/>
    </row>
    <row r="100" spans="7:13" x14ac:dyDescent="0.35">
      <c r="G100" s="41"/>
      <c r="H100" s="41"/>
      <c r="I100" s="41"/>
      <c r="J100" s="41"/>
      <c r="K100" s="41"/>
      <c r="L100" s="41"/>
      <c r="M100" s="43"/>
    </row>
    <row r="101" spans="7:13" x14ac:dyDescent="0.35">
      <c r="G101" s="41"/>
      <c r="H101" s="41"/>
      <c r="I101" s="41"/>
      <c r="J101" s="41"/>
      <c r="K101" s="41"/>
      <c r="L101" s="41"/>
      <c r="M101" s="43"/>
    </row>
    <row r="102" spans="7:13" x14ac:dyDescent="0.35">
      <c r="G102" s="41"/>
      <c r="H102" s="41"/>
      <c r="I102" s="41"/>
      <c r="J102" s="41"/>
      <c r="K102" s="41"/>
      <c r="L102" s="41"/>
      <c r="M102" s="43"/>
    </row>
    <row r="103" spans="7:13" x14ac:dyDescent="0.35">
      <c r="G103" s="41"/>
      <c r="H103" s="41"/>
      <c r="I103" s="41"/>
      <c r="J103" s="41"/>
      <c r="K103" s="41"/>
      <c r="L103" s="41"/>
      <c r="M103" s="43"/>
    </row>
    <row r="104" spans="7:13" x14ac:dyDescent="0.35">
      <c r="G104" s="41"/>
      <c r="H104" s="41"/>
      <c r="I104" s="41"/>
      <c r="J104" s="41"/>
      <c r="K104" s="41"/>
      <c r="L104" s="41"/>
      <c r="M104" s="43"/>
    </row>
    <row r="105" spans="7:13" x14ac:dyDescent="0.35">
      <c r="G105" s="41"/>
      <c r="H105" s="41"/>
      <c r="I105" s="41"/>
      <c r="J105" s="41"/>
      <c r="K105" s="41"/>
      <c r="L105" s="41"/>
      <c r="M105" s="43"/>
    </row>
    <row r="106" spans="7:13" x14ac:dyDescent="0.35">
      <c r="M106" s="43"/>
    </row>
    <row r="107" spans="7:13" x14ac:dyDescent="0.35">
      <c r="M107" s="43"/>
    </row>
    <row r="108" spans="7:13" x14ac:dyDescent="0.35">
      <c r="M108" s="43"/>
    </row>
    <row r="109" spans="7:13" x14ac:dyDescent="0.35">
      <c r="M109" s="43"/>
    </row>
    <row r="110" spans="7:13" x14ac:dyDescent="0.35">
      <c r="M110" s="43"/>
    </row>
    <row r="111" spans="7:13" x14ac:dyDescent="0.35">
      <c r="M111" s="43"/>
    </row>
    <row r="112" spans="7:13" x14ac:dyDescent="0.35">
      <c r="M112" s="43"/>
    </row>
    <row r="113" spans="13:13" x14ac:dyDescent="0.35">
      <c r="M113" s="43"/>
    </row>
    <row r="114" spans="13:13" x14ac:dyDescent="0.35">
      <c r="M114" s="43"/>
    </row>
    <row r="115" spans="13:13" x14ac:dyDescent="0.35">
      <c r="M115" s="43"/>
    </row>
    <row r="116" spans="13:13" x14ac:dyDescent="0.35">
      <c r="M116" s="43"/>
    </row>
    <row r="117" spans="13:13" x14ac:dyDescent="0.35">
      <c r="M117" s="43"/>
    </row>
    <row r="118" spans="13:13" x14ac:dyDescent="0.35">
      <c r="M118" s="43"/>
    </row>
    <row r="119" spans="13:13" x14ac:dyDescent="0.35">
      <c r="M119" s="43"/>
    </row>
    <row r="120" spans="13:13" x14ac:dyDescent="0.35">
      <c r="M120" s="43"/>
    </row>
    <row r="121" spans="13:13" x14ac:dyDescent="0.35">
      <c r="M121" s="43"/>
    </row>
    <row r="122" spans="13:13" x14ac:dyDescent="0.35">
      <c r="M122" s="43"/>
    </row>
    <row r="123" spans="13:13" x14ac:dyDescent="0.35">
      <c r="M123" s="43"/>
    </row>
    <row r="124" spans="13:13" x14ac:dyDescent="0.35">
      <c r="M124" s="43"/>
    </row>
    <row r="125" spans="13:13" x14ac:dyDescent="0.35">
      <c r="M125" s="43"/>
    </row>
    <row r="126" spans="13:13" x14ac:dyDescent="0.35">
      <c r="M126" s="43"/>
    </row>
    <row r="127" spans="13:13" x14ac:dyDescent="0.35">
      <c r="M127" s="43"/>
    </row>
    <row r="128" spans="13:13" x14ac:dyDescent="0.35">
      <c r="M128" s="43"/>
    </row>
    <row r="129" spans="13:13" x14ac:dyDescent="0.35">
      <c r="M129" s="43"/>
    </row>
    <row r="130" spans="13:13" x14ac:dyDescent="0.35">
      <c r="M130" s="43"/>
    </row>
    <row r="131" spans="13:13" x14ac:dyDescent="0.35">
      <c r="M131" s="43"/>
    </row>
    <row r="132" spans="13:13" x14ac:dyDescent="0.35">
      <c r="M132" s="43"/>
    </row>
    <row r="133" spans="13:13" x14ac:dyDescent="0.35">
      <c r="M133" s="43"/>
    </row>
    <row r="134" spans="13:13" x14ac:dyDescent="0.35">
      <c r="M134" s="43"/>
    </row>
    <row r="135" spans="13:13" x14ac:dyDescent="0.35">
      <c r="M135" s="43"/>
    </row>
    <row r="136" spans="13:13" x14ac:dyDescent="0.35">
      <c r="M136" s="43"/>
    </row>
    <row r="137" spans="13:13" x14ac:dyDescent="0.35">
      <c r="M137" s="43"/>
    </row>
    <row r="138" spans="13:13" x14ac:dyDescent="0.35">
      <c r="M138" s="43"/>
    </row>
    <row r="139" spans="13:13" x14ac:dyDescent="0.35">
      <c r="M139" s="43"/>
    </row>
    <row r="140" spans="13:13" x14ac:dyDescent="0.35">
      <c r="M140" s="43"/>
    </row>
    <row r="141" spans="13:13" x14ac:dyDescent="0.35">
      <c r="M141" s="43"/>
    </row>
    <row r="142" spans="13:13" x14ac:dyDescent="0.35">
      <c r="M142" s="43"/>
    </row>
    <row r="143" spans="13:13" x14ac:dyDescent="0.35">
      <c r="M143" s="43"/>
    </row>
    <row r="144" spans="13:13" x14ac:dyDescent="0.35">
      <c r="M144" s="43"/>
    </row>
    <row r="145" spans="13:13" x14ac:dyDescent="0.35">
      <c r="M145" s="43"/>
    </row>
    <row r="146" spans="13:13" x14ac:dyDescent="0.35">
      <c r="M146" s="43"/>
    </row>
    <row r="147" spans="13:13" x14ac:dyDescent="0.35">
      <c r="M147" s="43"/>
    </row>
    <row r="148" spans="13:13" x14ac:dyDescent="0.35">
      <c r="M148" s="43"/>
    </row>
    <row r="149" spans="13:13" x14ac:dyDescent="0.35">
      <c r="M149" s="43"/>
    </row>
    <row r="150" spans="13:13" x14ac:dyDescent="0.35">
      <c r="M150" s="43"/>
    </row>
    <row r="151" spans="13:13" x14ac:dyDescent="0.35">
      <c r="M151" s="43"/>
    </row>
    <row r="152" spans="13:13" x14ac:dyDescent="0.35">
      <c r="M152" s="43"/>
    </row>
    <row r="153" spans="13:13" x14ac:dyDescent="0.35">
      <c r="M153" s="43"/>
    </row>
    <row r="154" spans="13:13" x14ac:dyDescent="0.35">
      <c r="M154" s="43"/>
    </row>
    <row r="155" spans="13:13" x14ac:dyDescent="0.35">
      <c r="M155" s="43"/>
    </row>
    <row r="156" spans="13:13" x14ac:dyDescent="0.35">
      <c r="M156" s="43"/>
    </row>
    <row r="157" spans="13:13" x14ac:dyDescent="0.35">
      <c r="M157" s="43"/>
    </row>
    <row r="158" spans="13:13" x14ac:dyDescent="0.35">
      <c r="M158" s="43"/>
    </row>
    <row r="159" spans="13:13" x14ac:dyDescent="0.35">
      <c r="M159" s="43"/>
    </row>
    <row r="160" spans="13:13" x14ac:dyDescent="0.35">
      <c r="M160" s="43"/>
    </row>
    <row r="161" spans="13:13" x14ac:dyDescent="0.35">
      <c r="M161" s="43"/>
    </row>
    <row r="162" spans="13:13" x14ac:dyDescent="0.35">
      <c r="M162" s="43"/>
    </row>
    <row r="163" spans="13:13" x14ac:dyDescent="0.35">
      <c r="M163" s="43"/>
    </row>
    <row r="164" spans="13:13" x14ac:dyDescent="0.35">
      <c r="M164" s="43"/>
    </row>
    <row r="165" spans="13:13" x14ac:dyDescent="0.35">
      <c r="M165" s="43"/>
    </row>
    <row r="166" spans="13:13" x14ac:dyDescent="0.35">
      <c r="M166" s="43"/>
    </row>
    <row r="167" spans="13:13" x14ac:dyDescent="0.35">
      <c r="M167" s="43"/>
    </row>
    <row r="168" spans="13:13" x14ac:dyDescent="0.35">
      <c r="M168" s="43"/>
    </row>
    <row r="169" spans="13:13" x14ac:dyDescent="0.35">
      <c r="M169" s="43"/>
    </row>
    <row r="170" spans="13:13" x14ac:dyDescent="0.35">
      <c r="M170" s="43"/>
    </row>
    <row r="171" spans="13:13" x14ac:dyDescent="0.35">
      <c r="M171" s="43"/>
    </row>
    <row r="172" spans="13:13" x14ac:dyDescent="0.35">
      <c r="M172" s="43"/>
    </row>
    <row r="173" spans="13:13" x14ac:dyDescent="0.35">
      <c r="M173" s="43"/>
    </row>
    <row r="174" spans="13:13" x14ac:dyDescent="0.35">
      <c r="M174" s="43"/>
    </row>
    <row r="175" spans="13:13" x14ac:dyDescent="0.35">
      <c r="M175" s="43"/>
    </row>
    <row r="176" spans="13:13" x14ac:dyDescent="0.35">
      <c r="M176" s="43"/>
    </row>
    <row r="177" spans="13:13" x14ac:dyDescent="0.35">
      <c r="M177" s="43"/>
    </row>
    <row r="178" spans="13:13" x14ac:dyDescent="0.35">
      <c r="M178" s="43"/>
    </row>
    <row r="179" spans="13:13" x14ac:dyDescent="0.35">
      <c r="M179" s="43"/>
    </row>
    <row r="180" spans="13:13" x14ac:dyDescent="0.35">
      <c r="M180" s="43"/>
    </row>
    <row r="181" spans="13:13" x14ac:dyDescent="0.35">
      <c r="M181" s="43"/>
    </row>
    <row r="182" spans="13:13" x14ac:dyDescent="0.35">
      <c r="M182" s="43"/>
    </row>
    <row r="183" spans="13:13" x14ac:dyDescent="0.35">
      <c r="M183" s="43"/>
    </row>
    <row r="184" spans="13:13" x14ac:dyDescent="0.35">
      <c r="M184" s="43"/>
    </row>
    <row r="185" spans="13:13" x14ac:dyDescent="0.35">
      <c r="M185" s="43"/>
    </row>
    <row r="186" spans="13:13" x14ac:dyDescent="0.35">
      <c r="M186" s="43"/>
    </row>
    <row r="187" spans="13:13" x14ac:dyDescent="0.35">
      <c r="M187" s="43"/>
    </row>
    <row r="188" spans="13:13" x14ac:dyDescent="0.35">
      <c r="M188" s="43"/>
    </row>
    <row r="189" spans="13:13" x14ac:dyDescent="0.35">
      <c r="M189" s="43"/>
    </row>
    <row r="190" spans="13:13" x14ac:dyDescent="0.35">
      <c r="M190" s="43"/>
    </row>
    <row r="191" spans="13:13" x14ac:dyDescent="0.35">
      <c r="M191" s="43"/>
    </row>
    <row r="192" spans="13:13" x14ac:dyDescent="0.35">
      <c r="M192" s="43"/>
    </row>
    <row r="193" spans="13:13" x14ac:dyDescent="0.35">
      <c r="M193" s="43"/>
    </row>
    <row r="194" spans="13:13" x14ac:dyDescent="0.35">
      <c r="M194" s="43"/>
    </row>
    <row r="195" spans="13:13" x14ac:dyDescent="0.35">
      <c r="M195" s="43"/>
    </row>
    <row r="196" spans="13:13" x14ac:dyDescent="0.35">
      <c r="M196" s="43"/>
    </row>
    <row r="197" spans="13:13" x14ac:dyDescent="0.35">
      <c r="M197" s="43"/>
    </row>
    <row r="198" spans="13:13" x14ac:dyDescent="0.35">
      <c r="M198" s="43"/>
    </row>
    <row r="199" spans="13:13" x14ac:dyDescent="0.35">
      <c r="M199" s="43"/>
    </row>
    <row r="200" spans="13:13" x14ac:dyDescent="0.35">
      <c r="M200" s="43"/>
    </row>
    <row r="201" spans="13:13" x14ac:dyDescent="0.35">
      <c r="M201" s="43"/>
    </row>
    <row r="202" spans="13:13" x14ac:dyDescent="0.35">
      <c r="M202" s="43"/>
    </row>
    <row r="203" spans="13:13" x14ac:dyDescent="0.35">
      <c r="M203" s="43"/>
    </row>
    <row r="204" spans="13:13" x14ac:dyDescent="0.35">
      <c r="M204" s="43"/>
    </row>
    <row r="205" spans="13:13" x14ac:dyDescent="0.35">
      <c r="M205" s="43"/>
    </row>
    <row r="206" spans="13:13" x14ac:dyDescent="0.35">
      <c r="M206" s="43"/>
    </row>
    <row r="207" spans="13:13" x14ac:dyDescent="0.35">
      <c r="M207" s="43"/>
    </row>
    <row r="208" spans="13:13" x14ac:dyDescent="0.35">
      <c r="M208" s="43"/>
    </row>
    <row r="209" spans="13:13" x14ac:dyDescent="0.35">
      <c r="M209" s="43"/>
    </row>
    <row r="210" spans="13:13" x14ac:dyDescent="0.35">
      <c r="M210" s="43"/>
    </row>
    <row r="211" spans="13:13" x14ac:dyDescent="0.35">
      <c r="M211" s="43"/>
    </row>
    <row r="212" spans="13:13" x14ac:dyDescent="0.35">
      <c r="M212" s="43"/>
    </row>
    <row r="213" spans="13:13" x14ac:dyDescent="0.35">
      <c r="M213" s="43"/>
    </row>
    <row r="214" spans="13:13" x14ac:dyDescent="0.35">
      <c r="M214" s="43"/>
    </row>
    <row r="215" spans="13:13" x14ac:dyDescent="0.35">
      <c r="M215" s="43"/>
    </row>
    <row r="216" spans="13:13" x14ac:dyDescent="0.35">
      <c r="M216" s="43"/>
    </row>
    <row r="217" spans="13:13" x14ac:dyDescent="0.35">
      <c r="M217" s="43"/>
    </row>
    <row r="218" spans="13:13" x14ac:dyDescent="0.35">
      <c r="M218" s="43"/>
    </row>
    <row r="219" spans="13:13" x14ac:dyDescent="0.35">
      <c r="M219" s="43"/>
    </row>
    <row r="220" spans="13:13" x14ac:dyDescent="0.35">
      <c r="M220" s="43"/>
    </row>
    <row r="221" spans="13:13" x14ac:dyDescent="0.35">
      <c r="M221" s="43"/>
    </row>
    <row r="222" spans="13:13" x14ac:dyDescent="0.35">
      <c r="M222" s="43"/>
    </row>
    <row r="223" spans="13:13" x14ac:dyDescent="0.35">
      <c r="M223" s="43"/>
    </row>
    <row r="224" spans="13:13" x14ac:dyDescent="0.35">
      <c r="M224" s="43"/>
    </row>
    <row r="225" spans="13:13" x14ac:dyDescent="0.35">
      <c r="M225" s="43"/>
    </row>
    <row r="226" spans="13:13" x14ac:dyDescent="0.35">
      <c r="M226" s="43"/>
    </row>
    <row r="227" spans="13:13" x14ac:dyDescent="0.35">
      <c r="M227" s="43"/>
    </row>
    <row r="228" spans="13:13" x14ac:dyDescent="0.35">
      <c r="M228" s="43"/>
    </row>
    <row r="229" spans="13:13" x14ac:dyDescent="0.35">
      <c r="M229" s="43"/>
    </row>
    <row r="230" spans="13:13" x14ac:dyDescent="0.35">
      <c r="M230" s="43"/>
    </row>
    <row r="231" spans="13:13" x14ac:dyDescent="0.35">
      <c r="M231" s="43"/>
    </row>
    <row r="232" spans="13:13" x14ac:dyDescent="0.35">
      <c r="M232" s="43"/>
    </row>
    <row r="233" spans="13:13" x14ac:dyDescent="0.35">
      <c r="M233" s="43"/>
    </row>
    <row r="234" spans="13:13" x14ac:dyDescent="0.35">
      <c r="M234" s="43"/>
    </row>
    <row r="235" spans="13:13" x14ac:dyDescent="0.35">
      <c r="M235" s="43"/>
    </row>
    <row r="236" spans="13:13" x14ac:dyDescent="0.35">
      <c r="M236" s="43"/>
    </row>
    <row r="237" spans="13:13" x14ac:dyDescent="0.35">
      <c r="M237" s="43"/>
    </row>
    <row r="238" spans="13:13" x14ac:dyDescent="0.35">
      <c r="M238" s="43"/>
    </row>
    <row r="239" spans="13:13" x14ac:dyDescent="0.35">
      <c r="M239" s="43"/>
    </row>
    <row r="240" spans="13:13" x14ac:dyDescent="0.35">
      <c r="M240" s="43"/>
    </row>
    <row r="241" spans="13:13" x14ac:dyDescent="0.35">
      <c r="M241" s="43"/>
    </row>
    <row r="242" spans="13:13" x14ac:dyDescent="0.35">
      <c r="M242" s="43"/>
    </row>
    <row r="243" spans="13:13" x14ac:dyDescent="0.35">
      <c r="M243" s="43"/>
    </row>
    <row r="244" spans="13:13" x14ac:dyDescent="0.35">
      <c r="M244" s="43"/>
    </row>
    <row r="245" spans="13:13" x14ac:dyDescent="0.35">
      <c r="M245" s="43"/>
    </row>
    <row r="246" spans="13:13" x14ac:dyDescent="0.35">
      <c r="M246" s="43"/>
    </row>
    <row r="247" spans="13:13" x14ac:dyDescent="0.35">
      <c r="M247" s="43"/>
    </row>
    <row r="248" spans="13:13" x14ac:dyDescent="0.35">
      <c r="M248" s="43"/>
    </row>
    <row r="249" spans="13:13" x14ac:dyDescent="0.35">
      <c r="M249" s="43"/>
    </row>
    <row r="250" spans="13:13" x14ac:dyDescent="0.35">
      <c r="M250" s="43"/>
    </row>
    <row r="251" spans="13:13" x14ac:dyDescent="0.35">
      <c r="M251" s="43"/>
    </row>
    <row r="252" spans="13:13" x14ac:dyDescent="0.35">
      <c r="M252" s="43"/>
    </row>
    <row r="253" spans="13:13" x14ac:dyDescent="0.35">
      <c r="M253" s="43"/>
    </row>
    <row r="254" spans="13:13" x14ac:dyDescent="0.35">
      <c r="M254" s="43"/>
    </row>
    <row r="255" spans="13:13" x14ac:dyDescent="0.35">
      <c r="M255" s="43"/>
    </row>
    <row r="256" spans="13:13" x14ac:dyDescent="0.35">
      <c r="M256" s="43"/>
    </row>
    <row r="257" spans="13:13" x14ac:dyDescent="0.35">
      <c r="M257" s="43"/>
    </row>
    <row r="258" spans="13:13" x14ac:dyDescent="0.35">
      <c r="M258" s="43"/>
    </row>
    <row r="259" spans="13:13" x14ac:dyDescent="0.35">
      <c r="M259" s="43"/>
    </row>
    <row r="260" spans="13:13" x14ac:dyDescent="0.35">
      <c r="M260" s="43"/>
    </row>
    <row r="261" spans="13:13" x14ac:dyDescent="0.35">
      <c r="M261" s="43"/>
    </row>
    <row r="262" spans="13:13" x14ac:dyDescent="0.35">
      <c r="M262" s="43"/>
    </row>
    <row r="263" spans="13:13" x14ac:dyDescent="0.35">
      <c r="M263" s="43"/>
    </row>
    <row r="264" spans="13:13" x14ac:dyDescent="0.35">
      <c r="M264" s="43"/>
    </row>
    <row r="265" spans="13:13" x14ac:dyDescent="0.35">
      <c r="M265" s="43"/>
    </row>
    <row r="266" spans="13:13" x14ac:dyDescent="0.35">
      <c r="M266" s="43"/>
    </row>
    <row r="267" spans="13:13" x14ac:dyDescent="0.35">
      <c r="M267" s="43"/>
    </row>
    <row r="268" spans="13:13" x14ac:dyDescent="0.35">
      <c r="M268" s="43"/>
    </row>
    <row r="269" spans="13:13" x14ac:dyDescent="0.35">
      <c r="M269" s="43"/>
    </row>
    <row r="270" spans="13:13" x14ac:dyDescent="0.35">
      <c r="M270" s="43"/>
    </row>
    <row r="271" spans="13:13" x14ac:dyDescent="0.35">
      <c r="M271" s="43"/>
    </row>
    <row r="272" spans="13:13" x14ac:dyDescent="0.35">
      <c r="M272" s="43"/>
    </row>
    <row r="273" spans="13:13" x14ac:dyDescent="0.35">
      <c r="M273" s="43"/>
    </row>
    <row r="274" spans="13:13" x14ac:dyDescent="0.35">
      <c r="M274" s="43"/>
    </row>
    <row r="275" spans="13:13" x14ac:dyDescent="0.35">
      <c r="M275" s="43"/>
    </row>
    <row r="276" spans="13:13" x14ac:dyDescent="0.35">
      <c r="M276" s="43"/>
    </row>
    <row r="277" spans="13:13" x14ac:dyDescent="0.35">
      <c r="M277" s="43"/>
    </row>
    <row r="278" spans="13:13" x14ac:dyDescent="0.35">
      <c r="M278" s="43"/>
    </row>
    <row r="279" spans="13:13" x14ac:dyDescent="0.35">
      <c r="M279" s="43"/>
    </row>
    <row r="280" spans="13:13" x14ac:dyDescent="0.35">
      <c r="M280" s="43"/>
    </row>
    <row r="281" spans="13:13" x14ac:dyDescent="0.35">
      <c r="M281" s="43"/>
    </row>
    <row r="282" spans="13:13" x14ac:dyDescent="0.35">
      <c r="M282" s="43"/>
    </row>
    <row r="283" spans="13:13" x14ac:dyDescent="0.35">
      <c r="M283" s="43"/>
    </row>
    <row r="284" spans="13:13" x14ac:dyDescent="0.35">
      <c r="M284" s="43"/>
    </row>
    <row r="285" spans="13:13" x14ac:dyDescent="0.35">
      <c r="M285" s="43"/>
    </row>
    <row r="286" spans="13:13" x14ac:dyDescent="0.35">
      <c r="M286" s="43"/>
    </row>
    <row r="287" spans="13:13" x14ac:dyDescent="0.35">
      <c r="M287" s="43"/>
    </row>
    <row r="288" spans="13:13" x14ac:dyDescent="0.35">
      <c r="M288" s="43"/>
    </row>
    <row r="289" spans="13:13" x14ac:dyDescent="0.35">
      <c r="M289" s="43"/>
    </row>
    <row r="290" spans="13:13" x14ac:dyDescent="0.35">
      <c r="M290" s="43"/>
    </row>
    <row r="291" spans="13:13" x14ac:dyDescent="0.35">
      <c r="M291" s="43"/>
    </row>
    <row r="292" spans="13:13" x14ac:dyDescent="0.35">
      <c r="M292" s="43"/>
    </row>
    <row r="293" spans="13:13" x14ac:dyDescent="0.35">
      <c r="M293" s="43"/>
    </row>
    <row r="294" spans="13:13" x14ac:dyDescent="0.35">
      <c r="M294" s="43"/>
    </row>
    <row r="295" spans="13:13" x14ac:dyDescent="0.35">
      <c r="M295" s="43"/>
    </row>
    <row r="296" spans="13:13" x14ac:dyDescent="0.35">
      <c r="M296" s="43"/>
    </row>
    <row r="297" spans="13:13" x14ac:dyDescent="0.35">
      <c r="M297" s="43"/>
    </row>
    <row r="298" spans="13:13" x14ac:dyDescent="0.35">
      <c r="M298" s="43"/>
    </row>
    <row r="299" spans="13:13" x14ac:dyDescent="0.35">
      <c r="M299" s="43"/>
    </row>
    <row r="300" spans="13:13" x14ac:dyDescent="0.35">
      <c r="M300" s="43"/>
    </row>
    <row r="301" spans="13:13" x14ac:dyDescent="0.35">
      <c r="M301" s="43"/>
    </row>
    <row r="302" spans="13:13" x14ac:dyDescent="0.35">
      <c r="M302" s="43"/>
    </row>
    <row r="303" spans="13:13" x14ac:dyDescent="0.35">
      <c r="M303" s="43"/>
    </row>
    <row r="304" spans="13:13" x14ac:dyDescent="0.35">
      <c r="M304" s="43"/>
    </row>
    <row r="305" spans="13:13" x14ac:dyDescent="0.35">
      <c r="M305" s="43"/>
    </row>
    <row r="306" spans="13:13" x14ac:dyDescent="0.35">
      <c r="M306" s="43"/>
    </row>
    <row r="307" spans="13:13" x14ac:dyDescent="0.35">
      <c r="M307" s="43"/>
    </row>
    <row r="308" spans="13:13" x14ac:dyDescent="0.35">
      <c r="M308" s="43"/>
    </row>
    <row r="309" spans="13:13" x14ac:dyDescent="0.35">
      <c r="M309" s="43"/>
    </row>
    <row r="310" spans="13:13" x14ac:dyDescent="0.35">
      <c r="M310" s="43"/>
    </row>
    <row r="311" spans="13:13" x14ac:dyDescent="0.35">
      <c r="M311" s="43"/>
    </row>
    <row r="312" spans="13:13" x14ac:dyDescent="0.35">
      <c r="M312" s="43"/>
    </row>
    <row r="313" spans="13:13" x14ac:dyDescent="0.35">
      <c r="M313" s="43"/>
    </row>
    <row r="314" spans="13:13" x14ac:dyDescent="0.35">
      <c r="M314" s="43"/>
    </row>
    <row r="315" spans="13:13" x14ac:dyDescent="0.35">
      <c r="M315" s="43"/>
    </row>
    <row r="316" spans="13:13" x14ac:dyDescent="0.35">
      <c r="M316" s="43"/>
    </row>
    <row r="317" spans="13:13" x14ac:dyDescent="0.35">
      <c r="M317" s="43"/>
    </row>
    <row r="318" spans="13:13" x14ac:dyDescent="0.35">
      <c r="M318" s="43"/>
    </row>
    <row r="319" spans="13:13" x14ac:dyDescent="0.35">
      <c r="M319" s="43"/>
    </row>
    <row r="320" spans="13:13" x14ac:dyDescent="0.35">
      <c r="M320" s="43"/>
    </row>
    <row r="321" spans="13:13" x14ac:dyDescent="0.35">
      <c r="M321" s="43"/>
    </row>
    <row r="322" spans="13:13" x14ac:dyDescent="0.35">
      <c r="M322" s="43"/>
    </row>
    <row r="323" spans="13:13" x14ac:dyDescent="0.35">
      <c r="M323" s="43"/>
    </row>
    <row r="324" spans="13:13" x14ac:dyDescent="0.35">
      <c r="M324" s="43"/>
    </row>
    <row r="325" spans="13:13" x14ac:dyDescent="0.35">
      <c r="M325" s="43"/>
    </row>
    <row r="326" spans="13:13" x14ac:dyDescent="0.35">
      <c r="M326" s="43"/>
    </row>
    <row r="327" spans="13:13" x14ac:dyDescent="0.35">
      <c r="M327" s="43"/>
    </row>
    <row r="328" spans="13:13" x14ac:dyDescent="0.35">
      <c r="M328" s="43"/>
    </row>
    <row r="329" spans="13:13" x14ac:dyDescent="0.35">
      <c r="M329" s="43"/>
    </row>
    <row r="330" spans="13:13" x14ac:dyDescent="0.35">
      <c r="M330" s="43"/>
    </row>
    <row r="331" spans="13:13" x14ac:dyDescent="0.35">
      <c r="M331" s="43"/>
    </row>
    <row r="332" spans="13:13" x14ac:dyDescent="0.35">
      <c r="M332" s="43"/>
    </row>
    <row r="333" spans="13:13" x14ac:dyDescent="0.35">
      <c r="M333" s="43"/>
    </row>
    <row r="334" spans="13:13" x14ac:dyDescent="0.35">
      <c r="M334" s="43"/>
    </row>
    <row r="335" spans="13:13" x14ac:dyDescent="0.35">
      <c r="M335" s="43"/>
    </row>
    <row r="336" spans="13:13" x14ac:dyDescent="0.35">
      <c r="M336" s="43"/>
    </row>
    <row r="337" spans="13:13" x14ac:dyDescent="0.35">
      <c r="M337" s="43"/>
    </row>
    <row r="338" spans="13:13" x14ac:dyDescent="0.35">
      <c r="M338" s="43"/>
    </row>
    <row r="339" spans="13:13" x14ac:dyDescent="0.35">
      <c r="M339" s="43"/>
    </row>
    <row r="340" spans="13:13" x14ac:dyDescent="0.35">
      <c r="M340" s="43"/>
    </row>
    <row r="341" spans="13:13" x14ac:dyDescent="0.35">
      <c r="M341" s="43"/>
    </row>
    <row r="342" spans="13:13" x14ac:dyDescent="0.35">
      <c r="M342" s="43"/>
    </row>
    <row r="343" spans="13:13" x14ac:dyDescent="0.35">
      <c r="M343" s="43"/>
    </row>
    <row r="344" spans="13:13" x14ac:dyDescent="0.35">
      <c r="M344" s="43"/>
    </row>
    <row r="345" spans="13:13" x14ac:dyDescent="0.35">
      <c r="M345" s="43"/>
    </row>
    <row r="346" spans="13:13" x14ac:dyDescent="0.35">
      <c r="M346" s="43"/>
    </row>
    <row r="347" spans="13:13" x14ac:dyDescent="0.35">
      <c r="M347" s="43"/>
    </row>
    <row r="348" spans="13:13" x14ac:dyDescent="0.35">
      <c r="M348" s="43"/>
    </row>
    <row r="349" spans="13:13" x14ac:dyDescent="0.35">
      <c r="M349" s="43"/>
    </row>
    <row r="350" spans="13:13" x14ac:dyDescent="0.35">
      <c r="M350" s="43"/>
    </row>
    <row r="351" spans="13:13" x14ac:dyDescent="0.35">
      <c r="M351" s="43"/>
    </row>
    <row r="352" spans="13:13" x14ac:dyDescent="0.35">
      <c r="M352" s="43"/>
    </row>
    <row r="353" spans="13:13" x14ac:dyDescent="0.35">
      <c r="M353" s="43"/>
    </row>
    <row r="354" spans="13:13" x14ac:dyDescent="0.35">
      <c r="M354" s="43"/>
    </row>
    <row r="355" spans="13:13" x14ac:dyDescent="0.35">
      <c r="M355" s="43"/>
    </row>
    <row r="356" spans="13:13" x14ac:dyDescent="0.35">
      <c r="M356" s="43"/>
    </row>
    <row r="357" spans="13:13" x14ac:dyDescent="0.35">
      <c r="M357" s="43"/>
    </row>
    <row r="358" spans="13:13" x14ac:dyDescent="0.35">
      <c r="M358" s="43"/>
    </row>
    <row r="359" spans="13:13" x14ac:dyDescent="0.35">
      <c r="M359" s="43"/>
    </row>
    <row r="360" spans="13:13" x14ac:dyDescent="0.35">
      <c r="M360" s="43"/>
    </row>
    <row r="361" spans="13:13" x14ac:dyDescent="0.35">
      <c r="M361" s="43"/>
    </row>
    <row r="362" spans="13:13" x14ac:dyDescent="0.35">
      <c r="M362" s="43"/>
    </row>
    <row r="363" spans="13:13" x14ac:dyDescent="0.35">
      <c r="M363" s="43"/>
    </row>
    <row r="364" spans="13:13" x14ac:dyDescent="0.35">
      <c r="M364" s="43"/>
    </row>
    <row r="365" spans="13:13" x14ac:dyDescent="0.35">
      <c r="M365" s="43"/>
    </row>
    <row r="366" spans="13:13" x14ac:dyDescent="0.35">
      <c r="M366" s="43"/>
    </row>
    <row r="367" spans="13:13" x14ac:dyDescent="0.35">
      <c r="M367" s="43"/>
    </row>
    <row r="368" spans="13:13" x14ac:dyDescent="0.35">
      <c r="M368" s="43"/>
    </row>
    <row r="369" spans="13:13" x14ac:dyDescent="0.35">
      <c r="M369" s="43"/>
    </row>
    <row r="370" spans="13:13" x14ac:dyDescent="0.35">
      <c r="M370" s="43"/>
    </row>
    <row r="371" spans="13:13" x14ac:dyDescent="0.35">
      <c r="M371" s="43"/>
    </row>
    <row r="372" spans="13:13" x14ac:dyDescent="0.35">
      <c r="M372" s="43"/>
    </row>
    <row r="373" spans="13:13" x14ac:dyDescent="0.35">
      <c r="M373" s="43"/>
    </row>
    <row r="374" spans="13:13" x14ac:dyDescent="0.35">
      <c r="M374" s="43"/>
    </row>
    <row r="375" spans="13:13" x14ac:dyDescent="0.35">
      <c r="M375" s="43"/>
    </row>
    <row r="376" spans="13:13" x14ac:dyDescent="0.35">
      <c r="M376" s="43"/>
    </row>
    <row r="377" spans="13:13" x14ac:dyDescent="0.35">
      <c r="M377" s="43"/>
    </row>
    <row r="378" spans="13:13" x14ac:dyDescent="0.35">
      <c r="M378" s="43"/>
    </row>
    <row r="379" spans="13:13" x14ac:dyDescent="0.35">
      <c r="M379" s="43"/>
    </row>
    <row r="380" spans="13:13" x14ac:dyDescent="0.35">
      <c r="M380" s="43"/>
    </row>
    <row r="381" spans="13:13" x14ac:dyDescent="0.35">
      <c r="M381" s="43"/>
    </row>
    <row r="382" spans="13:13" x14ac:dyDescent="0.35">
      <c r="M382" s="43"/>
    </row>
    <row r="383" spans="13:13" x14ac:dyDescent="0.35">
      <c r="M383" s="43"/>
    </row>
    <row r="384" spans="13:13" x14ac:dyDescent="0.35">
      <c r="M384" s="43"/>
    </row>
    <row r="385" spans="13:13" x14ac:dyDescent="0.35">
      <c r="M385" s="43"/>
    </row>
    <row r="386" spans="13:13" x14ac:dyDescent="0.35">
      <c r="M386" s="43"/>
    </row>
    <row r="387" spans="13:13" x14ac:dyDescent="0.35">
      <c r="M387" s="43"/>
    </row>
    <row r="388" spans="13:13" x14ac:dyDescent="0.35">
      <c r="M388" s="43"/>
    </row>
    <row r="389" spans="13:13" x14ac:dyDescent="0.35">
      <c r="M389" s="43"/>
    </row>
    <row r="390" spans="13:13" x14ac:dyDescent="0.35">
      <c r="M390" s="43"/>
    </row>
    <row r="391" spans="13:13" x14ac:dyDescent="0.35">
      <c r="M391" s="43"/>
    </row>
    <row r="392" spans="13:13" x14ac:dyDescent="0.35">
      <c r="M392" s="43"/>
    </row>
    <row r="393" spans="13:13" x14ac:dyDescent="0.35">
      <c r="M393" s="43"/>
    </row>
    <row r="394" spans="13:13" x14ac:dyDescent="0.35">
      <c r="M394" s="43"/>
    </row>
    <row r="395" spans="13:13" x14ac:dyDescent="0.35">
      <c r="M395" s="43"/>
    </row>
    <row r="396" spans="13:13" x14ac:dyDescent="0.35">
      <c r="M396" s="43"/>
    </row>
    <row r="397" spans="13:13" x14ac:dyDescent="0.35">
      <c r="M397" s="43"/>
    </row>
    <row r="398" spans="13:13" x14ac:dyDescent="0.35">
      <c r="M398" s="43"/>
    </row>
    <row r="399" spans="13:13" x14ac:dyDescent="0.35">
      <c r="M399" s="43"/>
    </row>
    <row r="400" spans="13:13" x14ac:dyDescent="0.35">
      <c r="M400" s="43"/>
    </row>
    <row r="401" spans="13:13" x14ac:dyDescent="0.35">
      <c r="M401" s="43"/>
    </row>
    <row r="402" spans="13:13" x14ac:dyDescent="0.35">
      <c r="M402" s="43"/>
    </row>
    <row r="403" spans="13:13" x14ac:dyDescent="0.35">
      <c r="M403" s="43"/>
    </row>
    <row r="404" spans="13:13" x14ac:dyDescent="0.35">
      <c r="M404" s="43"/>
    </row>
    <row r="405" spans="13:13" x14ac:dyDescent="0.35">
      <c r="M405" s="43"/>
    </row>
    <row r="406" spans="13:13" x14ac:dyDescent="0.35">
      <c r="M406" s="43"/>
    </row>
    <row r="407" spans="13:13" x14ac:dyDescent="0.35">
      <c r="M407" s="43"/>
    </row>
    <row r="408" spans="13:13" x14ac:dyDescent="0.35">
      <c r="M408" s="43"/>
    </row>
    <row r="409" spans="13:13" x14ac:dyDescent="0.35">
      <c r="M409" s="43"/>
    </row>
    <row r="410" spans="13:13" x14ac:dyDescent="0.35">
      <c r="M410" s="43"/>
    </row>
    <row r="411" spans="13:13" x14ac:dyDescent="0.35">
      <c r="M411" s="43"/>
    </row>
    <row r="412" spans="13:13" x14ac:dyDescent="0.35">
      <c r="M412" s="43"/>
    </row>
    <row r="413" spans="13:13" x14ac:dyDescent="0.35">
      <c r="M413" s="43"/>
    </row>
    <row r="414" spans="13:13" x14ac:dyDescent="0.35">
      <c r="M414" s="43"/>
    </row>
    <row r="415" spans="13:13" x14ac:dyDescent="0.35">
      <c r="M415" s="43"/>
    </row>
    <row r="416" spans="13:13" x14ac:dyDescent="0.35">
      <c r="M416" s="43"/>
    </row>
    <row r="417" spans="13:13" x14ac:dyDescent="0.35">
      <c r="M417" s="43"/>
    </row>
    <row r="418" spans="13:13" x14ac:dyDescent="0.35">
      <c r="M418" s="43"/>
    </row>
    <row r="419" spans="13:13" x14ac:dyDescent="0.35">
      <c r="M419" s="43"/>
    </row>
    <row r="420" spans="13:13" x14ac:dyDescent="0.35">
      <c r="M420" s="43"/>
    </row>
    <row r="421" spans="13:13" x14ac:dyDescent="0.35">
      <c r="M421" s="43"/>
    </row>
    <row r="422" spans="13:13" x14ac:dyDescent="0.35">
      <c r="M422" s="43"/>
    </row>
    <row r="423" spans="13:13" x14ac:dyDescent="0.35">
      <c r="M423" s="43"/>
    </row>
    <row r="424" spans="13:13" x14ac:dyDescent="0.35">
      <c r="M424" s="43"/>
    </row>
    <row r="425" spans="13:13" x14ac:dyDescent="0.35">
      <c r="M425" s="43"/>
    </row>
    <row r="426" spans="13:13" x14ac:dyDescent="0.35">
      <c r="M426" s="43"/>
    </row>
    <row r="427" spans="13:13" x14ac:dyDescent="0.35">
      <c r="M427" s="43"/>
    </row>
    <row r="428" spans="13:13" x14ac:dyDescent="0.35">
      <c r="M428" s="43"/>
    </row>
    <row r="429" spans="13:13" x14ac:dyDescent="0.35">
      <c r="M429" s="43"/>
    </row>
    <row r="430" spans="13:13" x14ac:dyDescent="0.35">
      <c r="M430" s="43"/>
    </row>
    <row r="431" spans="13:13" x14ac:dyDescent="0.35">
      <c r="M431" s="43"/>
    </row>
    <row r="432" spans="13:13" x14ac:dyDescent="0.35">
      <c r="M432" s="43"/>
    </row>
    <row r="433" spans="13:13" x14ac:dyDescent="0.35">
      <c r="M433" s="43"/>
    </row>
    <row r="434" spans="13:13" x14ac:dyDescent="0.35">
      <c r="M434" s="43"/>
    </row>
    <row r="435" spans="13:13" x14ac:dyDescent="0.35">
      <c r="M435" s="43"/>
    </row>
    <row r="436" spans="13:13" x14ac:dyDescent="0.35">
      <c r="M436" s="43"/>
    </row>
    <row r="437" spans="13:13" x14ac:dyDescent="0.35">
      <c r="M437" s="43"/>
    </row>
    <row r="438" spans="13:13" x14ac:dyDescent="0.35">
      <c r="M438" s="43"/>
    </row>
    <row r="439" spans="13:13" x14ac:dyDescent="0.35">
      <c r="M439" s="43"/>
    </row>
    <row r="440" spans="13:13" x14ac:dyDescent="0.35">
      <c r="M440" s="43"/>
    </row>
    <row r="441" spans="13:13" x14ac:dyDescent="0.35">
      <c r="M441" s="43"/>
    </row>
    <row r="442" spans="13:13" x14ac:dyDescent="0.35">
      <c r="M442" s="43"/>
    </row>
    <row r="443" spans="13:13" x14ac:dyDescent="0.35">
      <c r="M443" s="43"/>
    </row>
    <row r="444" spans="13:13" x14ac:dyDescent="0.35">
      <c r="M444" s="43"/>
    </row>
    <row r="445" spans="13:13" x14ac:dyDescent="0.35">
      <c r="M445" s="43"/>
    </row>
    <row r="446" spans="13:13" x14ac:dyDescent="0.35">
      <c r="M446" s="43"/>
    </row>
    <row r="447" spans="13:13" x14ac:dyDescent="0.35">
      <c r="M447" s="43"/>
    </row>
    <row r="448" spans="13:13" x14ac:dyDescent="0.35">
      <c r="M448" s="43"/>
    </row>
    <row r="449" spans="13:13" x14ac:dyDescent="0.35">
      <c r="M449" s="43"/>
    </row>
    <row r="450" spans="13:13" x14ac:dyDescent="0.35">
      <c r="M450" s="43"/>
    </row>
    <row r="451" spans="13:13" x14ac:dyDescent="0.35">
      <c r="M451" s="43"/>
    </row>
    <row r="452" spans="13:13" x14ac:dyDescent="0.35">
      <c r="M452" s="43"/>
    </row>
    <row r="453" spans="13:13" x14ac:dyDescent="0.35">
      <c r="M453" s="43"/>
    </row>
    <row r="454" spans="13:13" x14ac:dyDescent="0.35">
      <c r="M454" s="43"/>
    </row>
    <row r="455" spans="13:13" x14ac:dyDescent="0.35">
      <c r="M455" s="43"/>
    </row>
    <row r="456" spans="13:13" x14ac:dyDescent="0.35">
      <c r="M456" s="43"/>
    </row>
    <row r="457" spans="13:13" x14ac:dyDescent="0.35">
      <c r="M457" s="43"/>
    </row>
    <row r="458" spans="13:13" x14ac:dyDescent="0.35">
      <c r="M458" s="43"/>
    </row>
    <row r="459" spans="13:13" x14ac:dyDescent="0.35">
      <c r="M459" s="43"/>
    </row>
    <row r="460" spans="13:13" x14ac:dyDescent="0.35">
      <c r="M460" s="43"/>
    </row>
    <row r="461" spans="13:13" x14ac:dyDescent="0.35">
      <c r="M461" s="43"/>
    </row>
    <row r="462" spans="13:13" x14ac:dyDescent="0.35">
      <c r="M462" s="43"/>
    </row>
    <row r="463" spans="13:13" x14ac:dyDescent="0.35">
      <c r="M463" s="43"/>
    </row>
    <row r="464" spans="13:13" x14ac:dyDescent="0.35">
      <c r="M464" s="43"/>
    </row>
    <row r="465" spans="13:13" x14ac:dyDescent="0.35">
      <c r="M465" s="43"/>
    </row>
    <row r="466" spans="13:13" x14ac:dyDescent="0.35">
      <c r="M466" s="43"/>
    </row>
    <row r="467" spans="13:13" x14ac:dyDescent="0.35">
      <c r="M467" s="43"/>
    </row>
    <row r="468" spans="13:13" x14ac:dyDescent="0.35">
      <c r="M468" s="43"/>
    </row>
    <row r="469" spans="13:13" x14ac:dyDescent="0.35">
      <c r="M469" s="43"/>
    </row>
    <row r="470" spans="13:13" x14ac:dyDescent="0.35">
      <c r="M470" s="43"/>
    </row>
    <row r="471" spans="13:13" x14ac:dyDescent="0.35">
      <c r="M471" s="43"/>
    </row>
    <row r="472" spans="13:13" x14ac:dyDescent="0.35">
      <c r="M472" s="43"/>
    </row>
    <row r="473" spans="13:13" x14ac:dyDescent="0.35">
      <c r="M473" s="43"/>
    </row>
    <row r="474" spans="13:13" x14ac:dyDescent="0.35">
      <c r="M474" s="43"/>
    </row>
    <row r="475" spans="13:13" x14ac:dyDescent="0.35">
      <c r="M475" s="43"/>
    </row>
    <row r="476" spans="13:13" x14ac:dyDescent="0.35">
      <c r="M476" s="43"/>
    </row>
    <row r="477" spans="13:13" x14ac:dyDescent="0.35">
      <c r="M477" s="43"/>
    </row>
    <row r="478" spans="13:13" x14ac:dyDescent="0.35">
      <c r="M478" s="43"/>
    </row>
    <row r="479" spans="13:13" x14ac:dyDescent="0.35">
      <c r="M479" s="43"/>
    </row>
    <row r="480" spans="13:13" x14ac:dyDescent="0.35">
      <c r="M480" s="43"/>
    </row>
    <row r="481" spans="13:13" x14ac:dyDescent="0.35">
      <c r="M481" s="43"/>
    </row>
    <row r="482" spans="13:13" x14ac:dyDescent="0.35">
      <c r="M482" s="43"/>
    </row>
    <row r="483" spans="13:13" x14ac:dyDescent="0.35">
      <c r="M483" s="43"/>
    </row>
    <row r="484" spans="13:13" x14ac:dyDescent="0.35">
      <c r="M484" s="43"/>
    </row>
    <row r="485" spans="13:13" x14ac:dyDescent="0.35">
      <c r="M485" s="43"/>
    </row>
    <row r="486" spans="13:13" x14ac:dyDescent="0.35">
      <c r="M486" s="43"/>
    </row>
    <row r="487" spans="13:13" x14ac:dyDescent="0.35">
      <c r="M487" s="43"/>
    </row>
    <row r="488" spans="13:13" x14ac:dyDescent="0.35">
      <c r="M488" s="43"/>
    </row>
    <row r="489" spans="13:13" x14ac:dyDescent="0.35">
      <c r="M489" s="43"/>
    </row>
    <row r="490" spans="13:13" x14ac:dyDescent="0.35">
      <c r="M490" s="43"/>
    </row>
    <row r="491" spans="13:13" x14ac:dyDescent="0.35">
      <c r="M491" s="43"/>
    </row>
    <row r="492" spans="13:13" x14ac:dyDescent="0.35">
      <c r="M492" s="43"/>
    </row>
    <row r="493" spans="13:13" x14ac:dyDescent="0.35">
      <c r="M493" s="43"/>
    </row>
    <row r="494" spans="13:13" x14ac:dyDescent="0.35">
      <c r="M494" s="43"/>
    </row>
    <row r="495" spans="13:13" x14ac:dyDescent="0.35">
      <c r="M495" s="43"/>
    </row>
    <row r="496" spans="13:13" x14ac:dyDescent="0.35">
      <c r="M496" s="43"/>
    </row>
    <row r="497" spans="13:13" x14ac:dyDescent="0.35">
      <c r="M497" s="43"/>
    </row>
    <row r="498" spans="13:13" x14ac:dyDescent="0.35">
      <c r="M498" s="43"/>
    </row>
    <row r="499" spans="13:13" x14ac:dyDescent="0.35">
      <c r="M499" s="43"/>
    </row>
    <row r="500" spans="13:13" x14ac:dyDescent="0.35">
      <c r="M500" s="43"/>
    </row>
    <row r="501" spans="13:13" x14ac:dyDescent="0.35">
      <c r="M501" s="43"/>
    </row>
    <row r="502" spans="13:13" x14ac:dyDescent="0.35">
      <c r="M502" s="43"/>
    </row>
    <row r="503" spans="13:13" x14ac:dyDescent="0.35">
      <c r="M503" s="43"/>
    </row>
    <row r="504" spans="13:13" x14ac:dyDescent="0.35">
      <c r="M504" s="43"/>
    </row>
    <row r="505" spans="13:13" x14ac:dyDescent="0.35">
      <c r="M505" s="43"/>
    </row>
    <row r="506" spans="13:13" x14ac:dyDescent="0.35">
      <c r="M506" s="43"/>
    </row>
    <row r="507" spans="13:13" x14ac:dyDescent="0.35">
      <c r="M507" s="43"/>
    </row>
    <row r="508" spans="13:13" x14ac:dyDescent="0.35">
      <c r="M508" s="43"/>
    </row>
    <row r="509" spans="13:13" x14ac:dyDescent="0.35">
      <c r="M509" s="43"/>
    </row>
    <row r="510" spans="13:13" x14ac:dyDescent="0.35">
      <c r="M510" s="43"/>
    </row>
    <row r="511" spans="13:13" x14ac:dyDescent="0.35">
      <c r="M511" s="43"/>
    </row>
    <row r="512" spans="13:13" x14ac:dyDescent="0.35">
      <c r="M512" s="43"/>
    </row>
    <row r="513" spans="13:13" x14ac:dyDescent="0.35">
      <c r="M513" s="43"/>
    </row>
    <row r="514" spans="13:13" x14ac:dyDescent="0.35">
      <c r="M514" s="43"/>
    </row>
    <row r="515" spans="13:13" x14ac:dyDescent="0.35">
      <c r="M515" s="43"/>
    </row>
    <row r="516" spans="13:13" x14ac:dyDescent="0.35">
      <c r="M516" s="43"/>
    </row>
    <row r="517" spans="13:13" x14ac:dyDescent="0.35">
      <c r="M517" s="43"/>
    </row>
    <row r="518" spans="13:13" x14ac:dyDescent="0.35">
      <c r="M518" s="43"/>
    </row>
    <row r="519" spans="13:13" x14ac:dyDescent="0.35">
      <c r="M519" s="43"/>
    </row>
    <row r="520" spans="13:13" x14ac:dyDescent="0.35">
      <c r="M520" s="43"/>
    </row>
    <row r="521" spans="13:13" x14ac:dyDescent="0.35">
      <c r="M521" s="43"/>
    </row>
    <row r="522" spans="13:13" x14ac:dyDescent="0.35">
      <c r="M522" s="43"/>
    </row>
    <row r="523" spans="13:13" x14ac:dyDescent="0.35">
      <c r="M523" s="43"/>
    </row>
    <row r="524" spans="13:13" x14ac:dyDescent="0.35">
      <c r="M524" s="43"/>
    </row>
    <row r="525" spans="13:13" x14ac:dyDescent="0.35">
      <c r="M525" s="43"/>
    </row>
    <row r="526" spans="13:13" x14ac:dyDescent="0.35">
      <c r="M526" s="43"/>
    </row>
    <row r="527" spans="13:13" x14ac:dyDescent="0.35">
      <c r="M527" s="43"/>
    </row>
    <row r="528" spans="13:13" x14ac:dyDescent="0.35">
      <c r="M528" s="43"/>
    </row>
    <row r="529" spans="13:13" x14ac:dyDescent="0.35">
      <c r="M529" s="43"/>
    </row>
    <row r="530" spans="13:13" x14ac:dyDescent="0.35">
      <c r="M530" s="43"/>
    </row>
    <row r="531" spans="13:13" x14ac:dyDescent="0.35">
      <c r="M531" s="43"/>
    </row>
    <row r="532" spans="13:13" x14ac:dyDescent="0.35">
      <c r="M532" s="43"/>
    </row>
    <row r="533" spans="13:13" x14ac:dyDescent="0.35">
      <c r="M533" s="43"/>
    </row>
    <row r="534" spans="13:13" x14ac:dyDescent="0.35">
      <c r="M534" s="43"/>
    </row>
    <row r="535" spans="13:13" x14ac:dyDescent="0.35">
      <c r="M535" s="43"/>
    </row>
    <row r="536" spans="13:13" x14ac:dyDescent="0.35">
      <c r="M536" s="43"/>
    </row>
    <row r="537" spans="13:13" x14ac:dyDescent="0.35">
      <c r="M537" s="43"/>
    </row>
    <row r="538" spans="13:13" x14ac:dyDescent="0.35">
      <c r="M538" s="43"/>
    </row>
    <row r="539" spans="13:13" x14ac:dyDescent="0.35">
      <c r="M539" s="43"/>
    </row>
    <row r="540" spans="13:13" x14ac:dyDescent="0.35">
      <c r="M540" s="43"/>
    </row>
    <row r="541" spans="13:13" x14ac:dyDescent="0.35">
      <c r="M541" s="43"/>
    </row>
    <row r="542" spans="13:13" x14ac:dyDescent="0.35">
      <c r="M542" s="43"/>
    </row>
    <row r="543" spans="13:13" x14ac:dyDescent="0.35">
      <c r="M543" s="43"/>
    </row>
    <row r="544" spans="13:13" x14ac:dyDescent="0.35">
      <c r="M544" s="43"/>
    </row>
    <row r="545" spans="13:13" x14ac:dyDescent="0.35">
      <c r="M545" s="43"/>
    </row>
    <row r="546" spans="13:13" x14ac:dyDescent="0.35">
      <c r="M546" s="43"/>
    </row>
    <row r="547" spans="13:13" x14ac:dyDescent="0.35">
      <c r="M547" s="43"/>
    </row>
    <row r="548" spans="13:13" x14ac:dyDescent="0.35">
      <c r="M548" s="43"/>
    </row>
    <row r="549" spans="13:13" x14ac:dyDescent="0.35">
      <c r="M549" s="43"/>
    </row>
    <row r="550" spans="13:13" x14ac:dyDescent="0.35">
      <c r="M550" s="43"/>
    </row>
    <row r="551" spans="13:13" x14ac:dyDescent="0.35">
      <c r="M551" s="43"/>
    </row>
    <row r="552" spans="13:13" x14ac:dyDescent="0.35">
      <c r="M552" s="43"/>
    </row>
    <row r="553" spans="13:13" x14ac:dyDescent="0.35">
      <c r="M553" s="43"/>
    </row>
    <row r="554" spans="13:13" x14ac:dyDescent="0.35">
      <c r="M554" s="43"/>
    </row>
    <row r="555" spans="13:13" x14ac:dyDescent="0.35">
      <c r="M555" s="43"/>
    </row>
    <row r="556" spans="13:13" x14ac:dyDescent="0.35">
      <c r="M556" s="43"/>
    </row>
    <row r="557" spans="13:13" x14ac:dyDescent="0.35">
      <c r="M557" s="43"/>
    </row>
    <row r="558" spans="13:13" x14ac:dyDescent="0.35">
      <c r="M558" s="43"/>
    </row>
    <row r="559" spans="13:13" x14ac:dyDescent="0.35">
      <c r="M559" s="43"/>
    </row>
    <row r="560" spans="13:13" x14ac:dyDescent="0.35">
      <c r="M560" s="43"/>
    </row>
    <row r="561" spans="13:13" x14ac:dyDescent="0.35">
      <c r="M561" s="43"/>
    </row>
    <row r="562" spans="13:13" x14ac:dyDescent="0.35">
      <c r="M562" s="43"/>
    </row>
    <row r="563" spans="13:13" x14ac:dyDescent="0.35">
      <c r="M563" s="43"/>
    </row>
    <row r="564" spans="13:13" x14ac:dyDescent="0.35">
      <c r="M564" s="43"/>
    </row>
    <row r="565" spans="13:13" x14ac:dyDescent="0.35">
      <c r="M565" s="43"/>
    </row>
    <row r="566" spans="13:13" x14ac:dyDescent="0.35">
      <c r="M566" s="43"/>
    </row>
    <row r="567" spans="13:13" x14ac:dyDescent="0.35">
      <c r="M567" s="43"/>
    </row>
    <row r="568" spans="13:13" x14ac:dyDescent="0.35">
      <c r="M568" s="43"/>
    </row>
    <row r="569" spans="13:13" x14ac:dyDescent="0.35">
      <c r="M569" s="43"/>
    </row>
    <row r="570" spans="13:13" x14ac:dyDescent="0.35">
      <c r="M570" s="43"/>
    </row>
    <row r="571" spans="13:13" x14ac:dyDescent="0.35">
      <c r="M571" s="43"/>
    </row>
    <row r="572" spans="13:13" x14ac:dyDescent="0.35">
      <c r="M572" s="43"/>
    </row>
    <row r="573" spans="13:13" x14ac:dyDescent="0.35">
      <c r="M573" s="43"/>
    </row>
    <row r="574" spans="13:13" x14ac:dyDescent="0.35">
      <c r="M574" s="43"/>
    </row>
    <row r="575" spans="13:13" x14ac:dyDescent="0.35">
      <c r="M575" s="43"/>
    </row>
    <row r="576" spans="13:13" x14ac:dyDescent="0.35">
      <c r="M576" s="43"/>
    </row>
    <row r="577" spans="13:13" x14ac:dyDescent="0.35">
      <c r="M577" s="43"/>
    </row>
    <row r="578" spans="13:13" x14ac:dyDescent="0.35">
      <c r="M578" s="43"/>
    </row>
    <row r="579" spans="13:13" x14ac:dyDescent="0.35">
      <c r="M579" s="43"/>
    </row>
    <row r="580" spans="13:13" x14ac:dyDescent="0.35">
      <c r="M580" s="43"/>
    </row>
    <row r="581" spans="13:13" x14ac:dyDescent="0.35">
      <c r="M581" s="43"/>
    </row>
    <row r="582" spans="13:13" x14ac:dyDescent="0.35">
      <c r="M582" s="43"/>
    </row>
    <row r="583" spans="13:13" x14ac:dyDescent="0.35">
      <c r="M583" s="43"/>
    </row>
    <row r="584" spans="13:13" x14ac:dyDescent="0.35">
      <c r="M584" s="43"/>
    </row>
    <row r="585" spans="13:13" x14ac:dyDescent="0.35">
      <c r="M585" s="43"/>
    </row>
    <row r="586" spans="13:13" x14ac:dyDescent="0.35">
      <c r="M586" s="43"/>
    </row>
    <row r="587" spans="13:13" x14ac:dyDescent="0.35">
      <c r="M587" s="43"/>
    </row>
    <row r="588" spans="13:13" x14ac:dyDescent="0.35">
      <c r="M588" s="43"/>
    </row>
    <row r="589" spans="13:13" x14ac:dyDescent="0.35">
      <c r="M589" s="43"/>
    </row>
    <row r="590" spans="13:13" x14ac:dyDescent="0.35">
      <c r="M590" s="43"/>
    </row>
    <row r="591" spans="13:13" x14ac:dyDescent="0.35">
      <c r="M591" s="43"/>
    </row>
    <row r="592" spans="13:13" x14ac:dyDescent="0.35">
      <c r="M592" s="43"/>
    </row>
    <row r="593" spans="13:13" x14ac:dyDescent="0.35">
      <c r="M593" s="43"/>
    </row>
    <row r="594" spans="13:13" x14ac:dyDescent="0.35">
      <c r="M594" s="43"/>
    </row>
    <row r="595" spans="13:13" x14ac:dyDescent="0.35">
      <c r="M595" s="43"/>
    </row>
    <row r="596" spans="13:13" x14ac:dyDescent="0.35">
      <c r="M596" s="43"/>
    </row>
    <row r="597" spans="13:13" x14ac:dyDescent="0.35">
      <c r="M597" s="43"/>
    </row>
    <row r="598" spans="13:13" x14ac:dyDescent="0.35">
      <c r="M598" s="43"/>
    </row>
    <row r="599" spans="13:13" x14ac:dyDescent="0.35">
      <c r="M599" s="43"/>
    </row>
    <row r="600" spans="13:13" x14ac:dyDescent="0.35">
      <c r="M600" s="43"/>
    </row>
    <row r="601" spans="13:13" x14ac:dyDescent="0.35">
      <c r="M601" s="43"/>
    </row>
    <row r="602" spans="13:13" x14ac:dyDescent="0.35">
      <c r="M602" s="43"/>
    </row>
    <row r="603" spans="13:13" x14ac:dyDescent="0.35">
      <c r="M603" s="43"/>
    </row>
    <row r="604" spans="13:13" x14ac:dyDescent="0.35">
      <c r="M604" s="43"/>
    </row>
    <row r="605" spans="13:13" x14ac:dyDescent="0.35">
      <c r="M605" s="43"/>
    </row>
    <row r="606" spans="13:13" x14ac:dyDescent="0.35">
      <c r="M606" s="43"/>
    </row>
    <row r="607" spans="13:13" x14ac:dyDescent="0.35">
      <c r="M607" s="43"/>
    </row>
    <row r="608" spans="13:13" x14ac:dyDescent="0.35">
      <c r="M608" s="43"/>
    </row>
    <row r="609" spans="13:13" x14ac:dyDescent="0.35">
      <c r="M609" s="43"/>
    </row>
    <row r="610" spans="13:13" x14ac:dyDescent="0.35">
      <c r="M610" s="43"/>
    </row>
    <row r="611" spans="13:13" x14ac:dyDescent="0.35">
      <c r="M611" s="43"/>
    </row>
    <row r="612" spans="13:13" x14ac:dyDescent="0.35">
      <c r="M612" s="43"/>
    </row>
    <row r="613" spans="13:13" x14ac:dyDescent="0.35">
      <c r="M613" s="43"/>
    </row>
    <row r="614" spans="13:13" x14ac:dyDescent="0.35">
      <c r="M614" s="43"/>
    </row>
    <row r="615" spans="13:13" x14ac:dyDescent="0.35">
      <c r="M615" s="43"/>
    </row>
    <row r="616" spans="13:13" x14ac:dyDescent="0.35">
      <c r="M616" s="43"/>
    </row>
    <row r="617" spans="13:13" x14ac:dyDescent="0.35">
      <c r="M617" s="43"/>
    </row>
    <row r="618" spans="13:13" x14ac:dyDescent="0.35">
      <c r="M618" s="43"/>
    </row>
    <row r="619" spans="13:13" x14ac:dyDescent="0.35">
      <c r="M619" s="43"/>
    </row>
    <row r="620" spans="13:13" x14ac:dyDescent="0.35">
      <c r="M620" s="43"/>
    </row>
    <row r="621" spans="13:13" x14ac:dyDescent="0.35">
      <c r="M621" s="43"/>
    </row>
    <row r="622" spans="13:13" x14ac:dyDescent="0.35">
      <c r="M622" s="43"/>
    </row>
    <row r="623" spans="13:13" x14ac:dyDescent="0.35">
      <c r="M623" s="43"/>
    </row>
    <row r="624" spans="13:13" x14ac:dyDescent="0.35">
      <c r="M624" s="43"/>
    </row>
    <row r="625" spans="13:13" x14ac:dyDescent="0.35">
      <c r="M625" s="43"/>
    </row>
    <row r="626" spans="13:13" x14ac:dyDescent="0.35">
      <c r="M626" s="43"/>
    </row>
    <row r="627" spans="13:13" x14ac:dyDescent="0.35">
      <c r="M627" s="43"/>
    </row>
    <row r="628" spans="13:13" x14ac:dyDescent="0.35">
      <c r="M628" s="43"/>
    </row>
    <row r="629" spans="13:13" x14ac:dyDescent="0.35">
      <c r="M629" s="43"/>
    </row>
    <row r="630" spans="13:13" x14ac:dyDescent="0.35">
      <c r="M630" s="43"/>
    </row>
    <row r="631" spans="13:13" x14ac:dyDescent="0.35">
      <c r="M631" s="43"/>
    </row>
    <row r="632" spans="13:13" x14ac:dyDescent="0.35">
      <c r="M632" s="43"/>
    </row>
    <row r="633" spans="13:13" x14ac:dyDescent="0.35">
      <c r="M633" s="43"/>
    </row>
    <row r="634" spans="13:13" x14ac:dyDescent="0.35">
      <c r="M634" s="43"/>
    </row>
    <row r="635" spans="13:13" x14ac:dyDescent="0.35">
      <c r="M635" s="43"/>
    </row>
    <row r="636" spans="13:13" x14ac:dyDescent="0.35">
      <c r="M636" s="43"/>
    </row>
    <row r="637" spans="13:13" x14ac:dyDescent="0.35">
      <c r="M637" s="43"/>
    </row>
    <row r="638" spans="13:13" x14ac:dyDescent="0.35">
      <c r="M638" s="43"/>
    </row>
    <row r="639" spans="13:13" x14ac:dyDescent="0.35">
      <c r="M639" s="43"/>
    </row>
    <row r="640" spans="13:13" x14ac:dyDescent="0.35">
      <c r="M640" s="43"/>
    </row>
    <row r="641" spans="13:13" x14ac:dyDescent="0.35">
      <c r="M641" s="43"/>
    </row>
    <row r="642" spans="13:13" x14ac:dyDescent="0.35">
      <c r="M642" s="43"/>
    </row>
    <row r="643" spans="13:13" x14ac:dyDescent="0.35">
      <c r="M643" s="43"/>
    </row>
    <row r="644" spans="13:13" x14ac:dyDescent="0.35">
      <c r="M644" s="43"/>
    </row>
    <row r="645" spans="13:13" x14ac:dyDescent="0.35">
      <c r="M645" s="43"/>
    </row>
    <row r="646" spans="13:13" x14ac:dyDescent="0.35">
      <c r="M646" s="43"/>
    </row>
    <row r="647" spans="13:13" x14ac:dyDescent="0.35">
      <c r="M647" s="43"/>
    </row>
    <row r="648" spans="13:13" x14ac:dyDescent="0.35">
      <c r="M648" s="43"/>
    </row>
    <row r="649" spans="13:13" x14ac:dyDescent="0.35">
      <c r="M649" s="43"/>
    </row>
    <row r="650" spans="13:13" x14ac:dyDescent="0.35">
      <c r="M650" s="43"/>
    </row>
    <row r="651" spans="13:13" x14ac:dyDescent="0.35">
      <c r="M651" s="43"/>
    </row>
    <row r="652" spans="13:13" x14ac:dyDescent="0.35">
      <c r="M652" s="43"/>
    </row>
    <row r="653" spans="13:13" x14ac:dyDescent="0.35">
      <c r="M653" s="43"/>
    </row>
    <row r="654" spans="13:13" x14ac:dyDescent="0.35">
      <c r="M654" s="43"/>
    </row>
    <row r="655" spans="13:13" x14ac:dyDescent="0.35">
      <c r="M655" s="43"/>
    </row>
    <row r="656" spans="13:13" x14ac:dyDescent="0.35">
      <c r="M656" s="43"/>
    </row>
    <row r="657" spans="13:13" x14ac:dyDescent="0.35">
      <c r="M657" s="43"/>
    </row>
    <row r="658" spans="13:13" x14ac:dyDescent="0.35">
      <c r="M658" s="43"/>
    </row>
    <row r="659" spans="13:13" x14ac:dyDescent="0.35">
      <c r="M659" s="43"/>
    </row>
    <row r="660" spans="13:13" x14ac:dyDescent="0.35">
      <c r="M660" s="43"/>
    </row>
    <row r="661" spans="13:13" x14ac:dyDescent="0.35">
      <c r="M661" s="43"/>
    </row>
    <row r="662" spans="13:13" x14ac:dyDescent="0.35">
      <c r="M662" s="43"/>
    </row>
    <row r="663" spans="13:13" x14ac:dyDescent="0.35">
      <c r="M663" s="43"/>
    </row>
    <row r="664" spans="13:13" x14ac:dyDescent="0.35">
      <c r="M664" s="43"/>
    </row>
    <row r="665" spans="13:13" x14ac:dyDescent="0.35">
      <c r="M665" s="43"/>
    </row>
    <row r="666" spans="13:13" x14ac:dyDescent="0.35">
      <c r="M666" s="43"/>
    </row>
    <row r="667" spans="13:13" x14ac:dyDescent="0.35">
      <c r="M667" s="43"/>
    </row>
    <row r="668" spans="13:13" x14ac:dyDescent="0.35">
      <c r="M668" s="43"/>
    </row>
    <row r="669" spans="13:13" x14ac:dyDescent="0.35">
      <c r="M669" s="43"/>
    </row>
    <row r="670" spans="13:13" x14ac:dyDescent="0.35">
      <c r="M670" s="43"/>
    </row>
    <row r="671" spans="13:13" x14ac:dyDescent="0.35">
      <c r="M671" s="43"/>
    </row>
    <row r="672" spans="13:13" x14ac:dyDescent="0.35">
      <c r="M672" s="43"/>
    </row>
    <row r="673" spans="13:13" x14ac:dyDescent="0.35">
      <c r="M673" s="43"/>
    </row>
    <row r="674" spans="13:13" x14ac:dyDescent="0.35">
      <c r="M674" s="43"/>
    </row>
    <row r="675" spans="13:13" x14ac:dyDescent="0.35">
      <c r="M675" s="43"/>
    </row>
    <row r="676" spans="13:13" x14ac:dyDescent="0.35">
      <c r="M676" s="43"/>
    </row>
    <row r="677" spans="13:13" x14ac:dyDescent="0.35">
      <c r="M677" s="43"/>
    </row>
    <row r="678" spans="13:13" x14ac:dyDescent="0.35">
      <c r="M678" s="43"/>
    </row>
    <row r="679" spans="13:13" x14ac:dyDescent="0.35">
      <c r="M679" s="43"/>
    </row>
    <row r="680" spans="13:13" x14ac:dyDescent="0.35">
      <c r="M680" s="43"/>
    </row>
  </sheetData>
  <mergeCells count="1">
    <mergeCell ref="B1:J1"/>
  </mergeCells>
  <conditionalFormatting sqref="F27">
    <cfRule type="expression" dxfId="83" priority="1">
      <formula>($D27="FFF")</formula>
    </cfRule>
  </conditionalFormatting>
  <conditionalFormatting sqref="F3:G28">
    <cfRule type="expression" dxfId="82" priority="6">
      <formula>($D3="Survey")</formula>
    </cfRule>
  </conditionalFormatting>
  <conditionalFormatting sqref="F36:G36">
    <cfRule type="expression" dxfId="81" priority="14">
      <formula>($D36="Survey")</formula>
    </cfRule>
  </conditionalFormatting>
  <conditionalFormatting sqref="G3:G7 E3:E28 L3:L28 G9:G22 G24:G31 E30:E31 L30:L31 E36">
    <cfRule type="expression" dxfId="80" priority="12">
      <formula>($D3="FFF")</formula>
    </cfRule>
  </conditionalFormatting>
  <conditionalFormatting sqref="G29:G31 F30:F31">
    <cfRule type="expression" dxfId="79" priority="13">
      <formula>($D29="Survey")</formula>
    </cfRule>
  </conditionalFormatting>
  <conditionalFormatting sqref="G36">
    <cfRule type="expression" dxfId="78" priority="15">
      <formula>($D36="FFF")</formula>
    </cfRule>
  </conditionalFormatting>
  <conditionalFormatting sqref="I2">
    <cfRule type="containsText" dxfId="77" priority="3" operator="containsText" text="No">
      <formula>NOT(ISERROR(SEARCH(("No"),(I2))))</formula>
    </cfRule>
    <cfRule type="containsText" dxfId="76" priority="4" operator="containsText" text="Dis">
      <formula>NOT(ISERROR(SEARCH(("Dis"),(I2))))</formula>
    </cfRule>
    <cfRule type="containsText" dxfId="75" priority="5" operator="containsText" text="Yes">
      <formula>NOT(ISERROR(SEARCH(("Yes"),(I2))))</formula>
    </cfRule>
  </conditionalFormatting>
  <conditionalFormatting sqref="I32:I34">
    <cfRule type="containsText" dxfId="74" priority="9" operator="containsText" text="No">
      <formula>NOT(ISERROR(SEARCH(("No"),(I32))))</formula>
    </cfRule>
    <cfRule type="containsText" dxfId="73" priority="10" operator="containsText" text="Dis">
      <formula>NOT(ISERROR(SEARCH(("Dis"),(I32))))</formula>
    </cfRule>
    <cfRule type="containsText" dxfId="72" priority="11" operator="containsText" text="Yes">
      <formula>NOT(ISERROR(SEARCH(("Yes"),(I32))))</formula>
    </cfRule>
  </conditionalFormatting>
  <conditionalFormatting sqref="I35">
    <cfRule type="containsText" dxfId="71" priority="22" operator="containsText" text="Yes">
      <formula>NOT(ISERROR(SEARCH(("Yes"),(I35))))</formula>
    </cfRule>
    <cfRule type="containsText" dxfId="70" priority="23" operator="containsText" text="Dis">
      <formula>NOT(ISERROR(SEARCH(("Dis"),(I35))))</formula>
    </cfRule>
  </conditionalFormatting>
  <conditionalFormatting sqref="I37:I1048576">
    <cfRule type="containsText" dxfId="69" priority="63" operator="containsText" text="Yes">
      <formula>NOT(ISERROR(SEARCH("Yes",I37)))</formula>
    </cfRule>
    <cfRule type="containsText" dxfId="68" priority="64" operator="containsText" text="Dis">
      <formula>NOT(ISERROR(SEARCH("Dis",I37)))</formula>
    </cfRule>
  </conditionalFormatting>
  <conditionalFormatting sqref="L36">
    <cfRule type="expression" dxfId="67" priority="24">
      <formula>($D36="FFF")</formula>
    </cfRule>
  </conditionalFormatting>
  <dataValidations count="1">
    <dataValidation type="whole" allowBlank="1" showInputMessage="1" showErrorMessage="1" sqref="E36:F36 L36 L3:L31 E3:E31 F3:F26 F28:F31" xr:uid="{8AAB244C-408E-433E-9E57-D6CD6ACC2FAA}">
      <formula1>0</formula1>
      <formula2>1</formula2>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1F7D025F-2A2C-4550-86F6-87B61CF463A1}">
          <x14:formula1>
            <xm:f>Coding!$A$1:$A$4</xm:f>
          </x14:formula1>
          <xm:sqref>I36 I3:I31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62F55-773A-A54C-9D36-42C88F644527}">
  <dimension ref="A1:M83"/>
  <sheetViews>
    <sheetView topLeftCell="A4" zoomScaleNormal="100" workbookViewId="0">
      <selection activeCell="E16" sqref="E16"/>
    </sheetView>
  </sheetViews>
  <sheetFormatPr defaultColWidth="11" defaultRowHeight="15.5" x14ac:dyDescent="0.35"/>
  <cols>
    <col min="2" max="2" width="12.33203125" customWidth="1"/>
    <col min="3" max="3" width="27" customWidth="1"/>
    <col min="4" max="4" width="12.33203125" customWidth="1"/>
    <col min="13" max="13" width="29.1640625" customWidth="1"/>
  </cols>
  <sheetData>
    <row r="1" spans="1:13" ht="19.5" x14ac:dyDescent="0.45">
      <c r="A1" s="223" t="s">
        <v>53</v>
      </c>
      <c r="B1" s="349" t="s">
        <v>314</v>
      </c>
      <c r="C1" s="350"/>
      <c r="D1" s="350"/>
      <c r="E1" s="350"/>
      <c r="F1" s="350"/>
      <c r="G1" s="350"/>
      <c r="H1" s="350"/>
      <c r="I1" s="350"/>
      <c r="J1" s="350"/>
      <c r="K1" s="350"/>
      <c r="L1" s="351"/>
      <c r="M1" s="224"/>
    </row>
    <row r="2" spans="1:13" ht="52" customHeight="1" x14ac:dyDescent="0.35">
      <c r="A2" s="225"/>
      <c r="B2" s="90" t="s">
        <v>54</v>
      </c>
      <c r="C2" s="91" t="s">
        <v>55</v>
      </c>
      <c r="D2" s="92" t="s">
        <v>56</v>
      </c>
      <c r="E2" s="93" t="s">
        <v>57</v>
      </c>
      <c r="F2" s="93" t="s">
        <v>58</v>
      </c>
      <c r="G2" s="92" t="s">
        <v>59</v>
      </c>
      <c r="H2" s="92" t="s">
        <v>60</v>
      </c>
      <c r="I2" s="94" t="s">
        <v>61</v>
      </c>
      <c r="J2" s="92" t="s">
        <v>62</v>
      </c>
      <c r="K2" s="95" t="s">
        <v>63</v>
      </c>
      <c r="L2" s="94" t="s">
        <v>64</v>
      </c>
      <c r="M2" s="91" t="s">
        <v>65</v>
      </c>
    </row>
    <row r="3" spans="1:13" ht="100" customHeight="1" x14ac:dyDescent="0.35">
      <c r="A3" s="71">
        <v>1</v>
      </c>
      <c r="B3" s="85">
        <v>6.1</v>
      </c>
      <c r="C3" s="114" t="s">
        <v>315</v>
      </c>
      <c r="D3" s="115" t="s">
        <v>57</v>
      </c>
      <c r="E3" s="226"/>
      <c r="F3" s="227"/>
      <c r="G3" s="227"/>
      <c r="H3" s="212" t="str">
        <f>IF(D3="FFF",(IF(ISNUMBER(F3),F3*(A3)," ")),IF(D3="Encuesta",(IF(ISNUMBER(E3),E3*(A3)," ")),IF(OR(ISNUMBER(E3),ISNUMBER(F3)),MIN(E3,F3)*(A3)," ")))</f>
        <v xml:space="preserve"> </v>
      </c>
      <c r="I3" s="117" t="s">
        <v>71</v>
      </c>
      <c r="J3" s="115" t="str">
        <f>IF(I3&lt;&gt;"No", IF(ISNUMBER(H3), H3, ""),"")</f>
        <v/>
      </c>
      <c r="K3" s="78">
        <v>1</v>
      </c>
      <c r="L3" s="226"/>
      <c r="M3" s="119" t="s">
        <v>316</v>
      </c>
    </row>
    <row r="4" spans="1:13" ht="83" customHeight="1" x14ac:dyDescent="0.35">
      <c r="A4" s="71">
        <v>1</v>
      </c>
      <c r="B4" s="85">
        <v>6.2</v>
      </c>
      <c r="C4" s="114" t="s">
        <v>317</v>
      </c>
      <c r="D4" s="115" t="s">
        <v>57</v>
      </c>
      <c r="E4" s="226"/>
      <c r="F4" s="227"/>
      <c r="G4" s="227"/>
      <c r="H4" s="212" t="str">
        <f t="shared" ref="H4:H67" si="0">IF(D4="FFF",(IF(ISNUMBER(F4),F4*(A4)," ")),IF(D4="Encuesta",(IF(ISNUMBER(E4),E4*(A4)," ")),IF(OR(ISNUMBER(E4),ISNUMBER(F4)),MIN(E4,F4)*(A4)," ")))</f>
        <v xml:space="preserve"> </v>
      </c>
      <c r="I4" s="117" t="s">
        <v>103</v>
      </c>
      <c r="J4" s="115" t="str">
        <f t="shared" ref="J4:J67" si="1">IF(I4&lt;&gt;"No", IF(ISNUMBER(H4), H4, ""),"")</f>
        <v/>
      </c>
      <c r="K4" s="78">
        <v>1</v>
      </c>
      <c r="L4" s="226"/>
      <c r="M4" s="119"/>
    </row>
    <row r="5" spans="1:13" ht="55" customHeight="1" x14ac:dyDescent="0.35">
      <c r="A5" s="71">
        <v>2</v>
      </c>
      <c r="B5" s="104">
        <v>6.3</v>
      </c>
      <c r="C5" s="105" t="s">
        <v>318</v>
      </c>
      <c r="D5" s="106" t="s">
        <v>57</v>
      </c>
      <c r="E5" s="228"/>
      <c r="F5" s="227"/>
      <c r="G5" s="227"/>
      <c r="H5" s="212" t="str">
        <f t="shared" si="0"/>
        <v xml:space="preserve"> </v>
      </c>
      <c r="I5" s="106" t="s">
        <v>71</v>
      </c>
      <c r="J5" s="115" t="str">
        <f t="shared" si="1"/>
        <v/>
      </c>
      <c r="K5" s="78">
        <v>2</v>
      </c>
      <c r="L5" s="228"/>
      <c r="M5" s="108"/>
    </row>
    <row r="6" spans="1:13" ht="70" customHeight="1" x14ac:dyDescent="0.35">
      <c r="A6" s="71">
        <v>2</v>
      </c>
      <c r="B6" s="104">
        <v>6.4</v>
      </c>
      <c r="C6" s="105" t="s">
        <v>319</v>
      </c>
      <c r="D6" s="106" t="s">
        <v>57</v>
      </c>
      <c r="E6" s="228"/>
      <c r="F6" s="227"/>
      <c r="G6" s="227"/>
      <c r="H6" s="212" t="str">
        <f t="shared" si="0"/>
        <v xml:space="preserve"> </v>
      </c>
      <c r="I6" s="106" t="s">
        <v>71</v>
      </c>
      <c r="J6" s="115" t="str">
        <f t="shared" si="1"/>
        <v/>
      </c>
      <c r="K6" s="78">
        <v>2</v>
      </c>
      <c r="L6" s="228"/>
      <c r="M6" s="108"/>
    </row>
    <row r="7" spans="1:13" ht="77" customHeight="1" x14ac:dyDescent="0.35">
      <c r="A7" s="71">
        <v>2</v>
      </c>
      <c r="B7" s="104">
        <v>6.5</v>
      </c>
      <c r="C7" s="105" t="s">
        <v>320</v>
      </c>
      <c r="D7" s="106" t="s">
        <v>57</v>
      </c>
      <c r="E7" s="228"/>
      <c r="F7" s="227"/>
      <c r="G7" s="227"/>
      <c r="H7" s="212" t="str">
        <f t="shared" si="0"/>
        <v xml:space="preserve"> </v>
      </c>
      <c r="I7" s="106" t="s">
        <v>71</v>
      </c>
      <c r="J7" s="115" t="str">
        <f t="shared" si="1"/>
        <v/>
      </c>
      <c r="K7" s="78">
        <v>2</v>
      </c>
      <c r="L7" s="228"/>
      <c r="M7" s="108"/>
    </row>
    <row r="8" spans="1:13" ht="15.75" customHeight="1" x14ac:dyDescent="0.35">
      <c r="A8" s="71">
        <v>2</v>
      </c>
      <c r="B8" s="104">
        <v>6.6</v>
      </c>
      <c r="C8" s="105" t="s">
        <v>321</v>
      </c>
      <c r="D8" s="106" t="s">
        <v>57</v>
      </c>
      <c r="E8" s="228"/>
      <c r="F8" s="227"/>
      <c r="G8" s="227"/>
      <c r="H8" s="212" t="str">
        <f t="shared" si="0"/>
        <v xml:space="preserve"> </v>
      </c>
      <c r="I8" s="106" t="s">
        <v>71</v>
      </c>
      <c r="J8" s="115" t="str">
        <f t="shared" si="1"/>
        <v/>
      </c>
      <c r="K8" s="78">
        <v>2</v>
      </c>
      <c r="L8" s="228"/>
      <c r="M8" s="108"/>
    </row>
    <row r="9" spans="1:13" ht="15.75" customHeight="1" x14ac:dyDescent="0.35">
      <c r="A9" s="71">
        <v>1</v>
      </c>
      <c r="B9" s="85">
        <v>6.7</v>
      </c>
      <c r="C9" s="114" t="s">
        <v>322</v>
      </c>
      <c r="D9" s="115" t="s">
        <v>57</v>
      </c>
      <c r="E9" s="226"/>
      <c r="F9" s="227"/>
      <c r="G9" s="227"/>
      <c r="H9" s="212" t="str">
        <f t="shared" si="0"/>
        <v xml:space="preserve"> </v>
      </c>
      <c r="I9" s="117" t="s">
        <v>103</v>
      </c>
      <c r="J9" s="115" t="str">
        <f t="shared" si="1"/>
        <v/>
      </c>
      <c r="K9" s="78">
        <v>1</v>
      </c>
      <c r="L9" s="226"/>
      <c r="M9" s="119"/>
    </row>
    <row r="10" spans="1:13" ht="15.75" customHeight="1" x14ac:dyDescent="0.35">
      <c r="A10" s="71">
        <v>2</v>
      </c>
      <c r="B10" s="109">
        <v>6.8</v>
      </c>
      <c r="C10" s="110" t="s">
        <v>323</v>
      </c>
      <c r="D10" s="111" t="s">
        <v>67</v>
      </c>
      <c r="E10" s="229"/>
      <c r="F10" s="229"/>
      <c r="G10" s="229" t="str">
        <f>IF(D10="Ambos", IF(AND(ISNUMBER(E10), ISNUMBER(F10)), IF(E10=F10, 0, 1), ""), "")</f>
        <v/>
      </c>
      <c r="H10" s="212" t="str">
        <f t="shared" si="0"/>
        <v xml:space="preserve"> </v>
      </c>
      <c r="I10" s="111" t="s">
        <v>103</v>
      </c>
      <c r="J10" s="115" t="str">
        <f t="shared" si="1"/>
        <v/>
      </c>
      <c r="K10" s="78">
        <v>2</v>
      </c>
      <c r="L10" s="229"/>
      <c r="M10" s="113"/>
    </row>
    <row r="11" spans="1:13" ht="15.75" customHeight="1" x14ac:dyDescent="0.35">
      <c r="A11" s="71">
        <v>2</v>
      </c>
      <c r="B11" s="109">
        <v>6.9</v>
      </c>
      <c r="C11" s="110" t="s">
        <v>324</v>
      </c>
      <c r="D11" s="111" t="s">
        <v>67</v>
      </c>
      <c r="E11" s="229"/>
      <c r="F11" s="229"/>
      <c r="G11" s="229" t="str">
        <f>IF(D11="Ambos", IF(AND(ISNUMBER(E11), ISNUMBER(F11)), IF(E11=F11, 0, 1), ""), "")</f>
        <v/>
      </c>
      <c r="H11" s="212" t="str">
        <f t="shared" si="0"/>
        <v xml:space="preserve"> </v>
      </c>
      <c r="I11" s="111" t="s">
        <v>71</v>
      </c>
      <c r="J11" s="115" t="str">
        <f t="shared" si="1"/>
        <v/>
      </c>
      <c r="K11" s="78">
        <v>2</v>
      </c>
      <c r="L11" s="229"/>
      <c r="M11" s="113"/>
    </row>
    <row r="12" spans="1:13" ht="15.75" customHeight="1" x14ac:dyDescent="0.35">
      <c r="A12" s="71">
        <v>2</v>
      </c>
      <c r="B12" s="109" t="s">
        <v>325</v>
      </c>
      <c r="C12" s="110" t="s">
        <v>326</v>
      </c>
      <c r="D12" s="111" t="s">
        <v>57</v>
      </c>
      <c r="E12" s="229"/>
      <c r="F12" s="76"/>
      <c r="G12" s="76"/>
      <c r="H12" s="212" t="str">
        <f t="shared" si="0"/>
        <v xml:space="preserve"> </v>
      </c>
      <c r="I12" s="111" t="s">
        <v>68</v>
      </c>
      <c r="J12" s="115" t="str">
        <f t="shared" si="1"/>
        <v/>
      </c>
      <c r="K12" s="78"/>
      <c r="L12" s="229"/>
      <c r="M12" s="113"/>
    </row>
    <row r="13" spans="1:13" ht="15.75" customHeight="1" x14ac:dyDescent="0.35">
      <c r="A13" s="71">
        <v>1</v>
      </c>
      <c r="B13" s="85">
        <v>6.11</v>
      </c>
      <c r="C13" s="114" t="s">
        <v>327</v>
      </c>
      <c r="D13" s="230" t="s">
        <v>57</v>
      </c>
      <c r="E13" s="231"/>
      <c r="F13" s="227"/>
      <c r="G13" s="227"/>
      <c r="H13" s="212" t="str">
        <f t="shared" si="0"/>
        <v xml:space="preserve"> </v>
      </c>
      <c r="I13" s="230" t="s">
        <v>68</v>
      </c>
      <c r="J13" s="115" t="str">
        <f t="shared" si="1"/>
        <v/>
      </c>
      <c r="K13" s="78"/>
      <c r="L13" s="231"/>
      <c r="M13" s="119"/>
    </row>
    <row r="14" spans="1:13" ht="15.75" customHeight="1" x14ac:dyDescent="0.35">
      <c r="A14" s="71">
        <v>1</v>
      </c>
      <c r="B14" s="85">
        <v>6.12</v>
      </c>
      <c r="C14" s="114" t="s">
        <v>328</v>
      </c>
      <c r="D14" s="230" t="s">
        <v>57</v>
      </c>
      <c r="E14" s="231"/>
      <c r="F14" s="227"/>
      <c r="G14" s="227"/>
      <c r="H14" s="212" t="str">
        <f t="shared" si="0"/>
        <v xml:space="preserve"> </v>
      </c>
      <c r="I14" s="230" t="s">
        <v>68</v>
      </c>
      <c r="J14" s="115" t="str">
        <f t="shared" si="1"/>
        <v/>
      </c>
      <c r="K14" s="78"/>
      <c r="L14" s="231"/>
      <c r="M14" s="119"/>
    </row>
    <row r="15" spans="1:13" ht="15.75" customHeight="1" x14ac:dyDescent="0.35">
      <c r="A15" s="71">
        <v>3</v>
      </c>
      <c r="B15" s="72">
        <v>6.13</v>
      </c>
      <c r="C15" s="73" t="s">
        <v>329</v>
      </c>
      <c r="D15" s="74" t="s">
        <v>57</v>
      </c>
      <c r="E15" s="75"/>
      <c r="F15" s="76"/>
      <c r="G15" s="76"/>
      <c r="H15" s="212" t="str">
        <f t="shared" si="0"/>
        <v xml:space="preserve"> </v>
      </c>
      <c r="I15" s="74" t="s">
        <v>103</v>
      </c>
      <c r="J15" s="115" t="str">
        <f t="shared" si="1"/>
        <v/>
      </c>
      <c r="K15" s="78">
        <v>3</v>
      </c>
      <c r="L15" s="75"/>
      <c r="M15" s="79"/>
    </row>
    <row r="16" spans="1:13" ht="15.75" customHeight="1" x14ac:dyDescent="0.35">
      <c r="A16" s="71">
        <v>3</v>
      </c>
      <c r="B16" s="72">
        <v>6.14</v>
      </c>
      <c r="C16" s="73" t="s">
        <v>330</v>
      </c>
      <c r="D16" s="74" t="s">
        <v>57</v>
      </c>
      <c r="E16" s="75"/>
      <c r="F16" s="76"/>
      <c r="G16" s="76"/>
      <c r="H16" s="212" t="str">
        <f t="shared" si="0"/>
        <v xml:space="preserve"> </v>
      </c>
      <c r="I16" s="74" t="s">
        <v>73</v>
      </c>
      <c r="J16" s="115" t="str">
        <f t="shared" si="1"/>
        <v/>
      </c>
      <c r="K16" s="78">
        <v>3</v>
      </c>
      <c r="L16" s="75"/>
      <c r="M16" s="79"/>
    </row>
    <row r="17" spans="1:13" ht="15.75" customHeight="1" x14ac:dyDescent="0.35">
      <c r="A17" s="71">
        <v>1</v>
      </c>
      <c r="B17" s="232" t="s">
        <v>331</v>
      </c>
      <c r="C17" s="97" t="s">
        <v>332</v>
      </c>
      <c r="D17" s="98" t="s">
        <v>57</v>
      </c>
      <c r="E17" s="233"/>
      <c r="F17" s="76"/>
      <c r="G17" s="76"/>
      <c r="H17" s="212" t="str">
        <f t="shared" si="0"/>
        <v xml:space="preserve"> </v>
      </c>
      <c r="I17" s="101" t="s">
        <v>73</v>
      </c>
      <c r="J17" s="115" t="str">
        <f t="shared" si="1"/>
        <v/>
      </c>
      <c r="K17" s="78">
        <v>1</v>
      </c>
      <c r="L17" s="233"/>
      <c r="M17" s="103"/>
    </row>
    <row r="18" spans="1:13" ht="15.75" customHeight="1" x14ac:dyDescent="0.35">
      <c r="A18" s="71">
        <v>3</v>
      </c>
      <c r="B18" s="72">
        <v>6.16</v>
      </c>
      <c r="C18" s="73" t="s">
        <v>333</v>
      </c>
      <c r="D18" s="74" t="s">
        <v>57</v>
      </c>
      <c r="E18" s="75"/>
      <c r="F18" s="76"/>
      <c r="G18" s="76"/>
      <c r="H18" s="212" t="str">
        <f t="shared" si="0"/>
        <v xml:space="preserve"> </v>
      </c>
      <c r="I18" s="74" t="s">
        <v>73</v>
      </c>
      <c r="J18" s="115" t="str">
        <f t="shared" si="1"/>
        <v/>
      </c>
      <c r="K18" s="78">
        <v>3</v>
      </c>
      <c r="L18" s="75"/>
      <c r="M18" s="79"/>
    </row>
    <row r="19" spans="1:13" ht="15.75" customHeight="1" x14ac:dyDescent="0.35">
      <c r="A19" s="71">
        <v>1</v>
      </c>
      <c r="B19" s="96">
        <v>6.17</v>
      </c>
      <c r="C19" s="97" t="s">
        <v>334</v>
      </c>
      <c r="D19" s="98" t="s">
        <v>57</v>
      </c>
      <c r="E19" s="233"/>
      <c r="F19" s="76"/>
      <c r="G19" s="76"/>
      <c r="H19" s="212" t="str">
        <f t="shared" si="0"/>
        <v xml:space="preserve"> </v>
      </c>
      <c r="I19" s="101" t="s">
        <v>103</v>
      </c>
      <c r="J19" s="115" t="str">
        <f t="shared" si="1"/>
        <v/>
      </c>
      <c r="K19" s="78">
        <v>1</v>
      </c>
      <c r="L19" s="233"/>
      <c r="M19" s="103"/>
    </row>
    <row r="20" spans="1:13" ht="15.75" customHeight="1" x14ac:dyDescent="0.35">
      <c r="A20" s="71">
        <v>1</v>
      </c>
      <c r="B20" s="96">
        <v>6.18</v>
      </c>
      <c r="C20" s="97" t="s">
        <v>335</v>
      </c>
      <c r="D20" s="98" t="s">
        <v>57</v>
      </c>
      <c r="E20" s="233"/>
      <c r="F20" s="76"/>
      <c r="G20" s="76"/>
      <c r="H20" s="212" t="str">
        <f t="shared" si="0"/>
        <v xml:space="preserve"> </v>
      </c>
      <c r="I20" s="101" t="s">
        <v>103</v>
      </c>
      <c r="J20" s="115" t="str">
        <f t="shared" si="1"/>
        <v/>
      </c>
      <c r="K20" s="78">
        <v>1</v>
      </c>
      <c r="L20" s="233"/>
      <c r="M20" s="103"/>
    </row>
    <row r="21" spans="1:13" ht="15.75" customHeight="1" x14ac:dyDescent="0.35">
      <c r="A21" s="71">
        <v>3</v>
      </c>
      <c r="B21" s="123">
        <v>6.19</v>
      </c>
      <c r="C21" s="73" t="s">
        <v>336</v>
      </c>
      <c r="D21" s="74" t="s">
        <v>57</v>
      </c>
      <c r="E21" s="75"/>
      <c r="F21" s="76"/>
      <c r="G21" s="76"/>
      <c r="H21" s="212" t="str">
        <f t="shared" si="0"/>
        <v xml:space="preserve"> </v>
      </c>
      <c r="I21" s="74" t="s">
        <v>68</v>
      </c>
      <c r="J21" s="115" t="str">
        <f t="shared" si="1"/>
        <v/>
      </c>
      <c r="K21" s="78"/>
      <c r="L21" s="75"/>
      <c r="M21" s="79"/>
    </row>
    <row r="22" spans="1:13" ht="15.75" customHeight="1" x14ac:dyDescent="0.35">
      <c r="A22" s="71">
        <v>2</v>
      </c>
      <c r="B22" s="109" t="s">
        <v>337</v>
      </c>
      <c r="C22" s="110" t="s">
        <v>338</v>
      </c>
      <c r="D22" s="111" t="s">
        <v>57</v>
      </c>
      <c r="E22" s="229"/>
      <c r="F22" s="76"/>
      <c r="G22" s="76"/>
      <c r="H22" s="212" t="str">
        <f t="shared" si="0"/>
        <v xml:space="preserve"> </v>
      </c>
      <c r="I22" s="111" t="s">
        <v>68</v>
      </c>
      <c r="J22" s="115" t="str">
        <f t="shared" si="1"/>
        <v/>
      </c>
      <c r="K22" s="78"/>
      <c r="L22" s="229"/>
      <c r="M22" s="113" t="s">
        <v>339</v>
      </c>
    </row>
    <row r="23" spans="1:13" ht="15.75" customHeight="1" x14ac:dyDescent="0.35">
      <c r="A23" s="71">
        <v>2</v>
      </c>
      <c r="B23" s="109">
        <v>6.21</v>
      </c>
      <c r="C23" s="110" t="s">
        <v>340</v>
      </c>
      <c r="D23" s="111" t="s">
        <v>57</v>
      </c>
      <c r="E23" s="229"/>
      <c r="F23" s="76"/>
      <c r="G23" s="76"/>
      <c r="H23" s="212" t="str">
        <f t="shared" si="0"/>
        <v xml:space="preserve"> </v>
      </c>
      <c r="I23" s="111" t="s">
        <v>103</v>
      </c>
      <c r="J23" s="115" t="str">
        <f t="shared" si="1"/>
        <v/>
      </c>
      <c r="K23" s="78">
        <v>2</v>
      </c>
      <c r="L23" s="229"/>
      <c r="M23" s="113"/>
    </row>
    <row r="24" spans="1:13" ht="15.75" customHeight="1" x14ac:dyDescent="0.35">
      <c r="A24" s="71">
        <v>1</v>
      </c>
      <c r="B24" s="120">
        <v>6.22</v>
      </c>
      <c r="C24" s="121" t="s">
        <v>341</v>
      </c>
      <c r="D24" s="99" t="s">
        <v>57</v>
      </c>
      <c r="E24" s="233"/>
      <c r="F24" s="76"/>
      <c r="G24" s="76"/>
      <c r="H24" s="212" t="str">
        <f t="shared" si="0"/>
        <v xml:space="preserve"> </v>
      </c>
      <c r="I24" s="99" t="s">
        <v>103</v>
      </c>
      <c r="J24" s="115" t="str">
        <f t="shared" si="1"/>
        <v/>
      </c>
      <c r="K24" s="78">
        <v>1</v>
      </c>
      <c r="L24" s="233"/>
      <c r="M24" s="122"/>
    </row>
    <row r="25" spans="1:13" ht="15.75" customHeight="1" x14ac:dyDescent="0.35">
      <c r="A25" s="71">
        <v>2</v>
      </c>
      <c r="B25" s="109">
        <v>6.23</v>
      </c>
      <c r="C25" s="110" t="s">
        <v>342</v>
      </c>
      <c r="D25" s="111" t="s">
        <v>57</v>
      </c>
      <c r="E25" s="229"/>
      <c r="F25" s="76"/>
      <c r="G25" s="76"/>
      <c r="H25" s="212" t="str">
        <f t="shared" si="0"/>
        <v xml:space="preserve"> </v>
      </c>
      <c r="I25" s="111" t="s">
        <v>103</v>
      </c>
      <c r="J25" s="115" t="str">
        <f t="shared" si="1"/>
        <v/>
      </c>
      <c r="K25" s="78">
        <v>2</v>
      </c>
      <c r="L25" s="229"/>
      <c r="M25" s="113"/>
    </row>
    <row r="26" spans="1:13" ht="15.75" customHeight="1" x14ac:dyDescent="0.35">
      <c r="A26" s="71">
        <v>3</v>
      </c>
      <c r="B26" s="72">
        <v>6.24</v>
      </c>
      <c r="C26" s="73" t="s">
        <v>343</v>
      </c>
      <c r="D26" s="74" t="s">
        <v>57</v>
      </c>
      <c r="E26" s="75"/>
      <c r="F26" s="76"/>
      <c r="G26" s="76"/>
      <c r="H26" s="212" t="str">
        <f t="shared" si="0"/>
        <v xml:space="preserve"> </v>
      </c>
      <c r="I26" s="74" t="s">
        <v>68</v>
      </c>
      <c r="J26" s="115" t="str">
        <f t="shared" si="1"/>
        <v/>
      </c>
      <c r="K26" s="78"/>
      <c r="L26" s="75"/>
      <c r="M26" s="79"/>
    </row>
    <row r="27" spans="1:13" ht="15.75" customHeight="1" x14ac:dyDescent="0.35">
      <c r="A27" s="71">
        <v>3</v>
      </c>
      <c r="B27" s="72">
        <v>6.25</v>
      </c>
      <c r="C27" s="73" t="s">
        <v>344</v>
      </c>
      <c r="D27" s="74" t="s">
        <v>57</v>
      </c>
      <c r="E27" s="75"/>
      <c r="F27" s="76"/>
      <c r="G27" s="76"/>
      <c r="H27" s="212" t="str">
        <f t="shared" si="0"/>
        <v xml:space="preserve"> </v>
      </c>
      <c r="I27" s="74" t="s">
        <v>73</v>
      </c>
      <c r="J27" s="115" t="str">
        <f t="shared" si="1"/>
        <v/>
      </c>
      <c r="K27" s="78">
        <v>3</v>
      </c>
      <c r="L27" s="75"/>
      <c r="M27" s="79"/>
    </row>
    <row r="28" spans="1:13" ht="15.75" customHeight="1" x14ac:dyDescent="0.35">
      <c r="A28" s="71">
        <v>2</v>
      </c>
      <c r="B28" s="109">
        <v>6.26</v>
      </c>
      <c r="C28" s="110" t="s">
        <v>345</v>
      </c>
      <c r="D28" s="111" t="s">
        <v>57</v>
      </c>
      <c r="E28" s="229"/>
      <c r="F28" s="76"/>
      <c r="G28" s="76"/>
      <c r="H28" s="212" t="str">
        <f t="shared" si="0"/>
        <v xml:space="preserve"> </v>
      </c>
      <c r="I28" s="111" t="s">
        <v>68</v>
      </c>
      <c r="J28" s="115" t="str">
        <f t="shared" si="1"/>
        <v/>
      </c>
      <c r="K28" s="78"/>
      <c r="L28" s="229"/>
      <c r="M28" s="113"/>
    </row>
    <row r="29" spans="1:13" ht="15.75" customHeight="1" x14ac:dyDescent="0.35">
      <c r="A29" s="71">
        <v>1</v>
      </c>
      <c r="B29" s="96">
        <v>6.27</v>
      </c>
      <c r="C29" s="97" t="s">
        <v>346</v>
      </c>
      <c r="D29" s="98" t="s">
        <v>57</v>
      </c>
      <c r="E29" s="233"/>
      <c r="F29" s="76"/>
      <c r="G29" s="76"/>
      <c r="H29" s="212" t="str">
        <f t="shared" si="0"/>
        <v xml:space="preserve"> </v>
      </c>
      <c r="I29" s="101" t="s">
        <v>68</v>
      </c>
      <c r="J29" s="115" t="str">
        <f t="shared" si="1"/>
        <v/>
      </c>
      <c r="K29" s="78"/>
      <c r="L29" s="233"/>
      <c r="M29" s="103"/>
    </row>
    <row r="30" spans="1:13" ht="15.75" customHeight="1" x14ac:dyDescent="0.35">
      <c r="A30" s="71">
        <v>1</v>
      </c>
      <c r="B30" s="96">
        <v>6.28</v>
      </c>
      <c r="C30" s="97" t="s">
        <v>347</v>
      </c>
      <c r="D30" s="98" t="s">
        <v>57</v>
      </c>
      <c r="E30" s="233"/>
      <c r="F30" s="76"/>
      <c r="G30" s="76"/>
      <c r="H30" s="212" t="str">
        <f t="shared" si="0"/>
        <v xml:space="preserve"> </v>
      </c>
      <c r="I30" s="101" t="s">
        <v>73</v>
      </c>
      <c r="J30" s="115" t="str">
        <f t="shared" si="1"/>
        <v/>
      </c>
      <c r="K30" s="78">
        <v>1</v>
      </c>
      <c r="L30" s="233"/>
      <c r="M30" s="103"/>
    </row>
    <row r="31" spans="1:13" ht="15.75" customHeight="1" x14ac:dyDescent="0.35">
      <c r="A31" s="71">
        <v>3</v>
      </c>
      <c r="B31" s="123">
        <v>6.29</v>
      </c>
      <c r="C31" s="73" t="s">
        <v>348</v>
      </c>
      <c r="D31" s="74" t="s">
        <v>57</v>
      </c>
      <c r="E31" s="75"/>
      <c r="F31" s="76"/>
      <c r="G31" s="76"/>
      <c r="H31" s="212" t="str">
        <f t="shared" si="0"/>
        <v xml:space="preserve"> </v>
      </c>
      <c r="I31" s="74" t="s">
        <v>103</v>
      </c>
      <c r="J31" s="115" t="str">
        <f t="shared" si="1"/>
        <v/>
      </c>
      <c r="K31" s="78">
        <v>3</v>
      </c>
      <c r="L31" s="75"/>
      <c r="M31" s="79"/>
    </row>
    <row r="32" spans="1:13" ht="15.75" customHeight="1" x14ac:dyDescent="0.35">
      <c r="A32" s="71">
        <v>3</v>
      </c>
      <c r="B32" s="123" t="s">
        <v>349</v>
      </c>
      <c r="C32" s="73" t="s">
        <v>350</v>
      </c>
      <c r="D32" s="74" t="s">
        <v>57</v>
      </c>
      <c r="E32" s="75"/>
      <c r="F32" s="76"/>
      <c r="G32" s="76"/>
      <c r="H32" s="212" t="str">
        <f t="shared" si="0"/>
        <v xml:space="preserve"> </v>
      </c>
      <c r="I32" s="74" t="s">
        <v>103</v>
      </c>
      <c r="J32" s="115" t="str">
        <f t="shared" si="1"/>
        <v/>
      </c>
      <c r="K32" s="78">
        <v>3</v>
      </c>
      <c r="L32" s="75"/>
      <c r="M32" s="79"/>
    </row>
    <row r="33" spans="1:13" ht="15.75" customHeight="1" x14ac:dyDescent="0.35">
      <c r="A33" s="71">
        <v>3</v>
      </c>
      <c r="B33" s="123">
        <v>6.31</v>
      </c>
      <c r="C33" s="73" t="s">
        <v>351</v>
      </c>
      <c r="D33" s="74" t="s">
        <v>57</v>
      </c>
      <c r="E33" s="75"/>
      <c r="F33" s="76"/>
      <c r="G33" s="76"/>
      <c r="H33" s="212" t="str">
        <f t="shared" si="0"/>
        <v xml:space="preserve"> </v>
      </c>
      <c r="I33" s="74" t="s">
        <v>103</v>
      </c>
      <c r="J33" s="115" t="str">
        <f t="shared" si="1"/>
        <v/>
      </c>
      <c r="K33" s="78">
        <v>3</v>
      </c>
      <c r="L33" s="75"/>
      <c r="M33" s="79"/>
    </row>
    <row r="34" spans="1:13" ht="15.75" customHeight="1" x14ac:dyDescent="0.35">
      <c r="A34" s="71">
        <v>3</v>
      </c>
      <c r="B34" s="123">
        <v>6.32</v>
      </c>
      <c r="C34" s="73" t="s">
        <v>352</v>
      </c>
      <c r="D34" s="74" t="s">
        <v>57</v>
      </c>
      <c r="E34" s="75"/>
      <c r="F34" s="76"/>
      <c r="G34" s="76"/>
      <c r="H34" s="212" t="str">
        <f t="shared" si="0"/>
        <v xml:space="preserve"> </v>
      </c>
      <c r="I34" s="74" t="s">
        <v>103</v>
      </c>
      <c r="J34" s="115" t="str">
        <f t="shared" si="1"/>
        <v/>
      </c>
      <c r="K34" s="78">
        <v>3</v>
      </c>
      <c r="L34" s="75"/>
      <c r="M34" s="79"/>
    </row>
    <row r="35" spans="1:13" ht="15.75" customHeight="1" x14ac:dyDescent="0.35">
      <c r="A35" s="71">
        <v>3</v>
      </c>
      <c r="B35" s="72">
        <v>6.33</v>
      </c>
      <c r="C35" s="73" t="s">
        <v>353</v>
      </c>
      <c r="D35" s="74" t="s">
        <v>57</v>
      </c>
      <c r="E35" s="75"/>
      <c r="F35" s="76"/>
      <c r="G35" s="76"/>
      <c r="H35" s="212" t="str">
        <f t="shared" si="0"/>
        <v xml:space="preserve"> </v>
      </c>
      <c r="I35" s="74" t="s">
        <v>71</v>
      </c>
      <c r="J35" s="115" t="str">
        <f t="shared" si="1"/>
        <v/>
      </c>
      <c r="K35" s="78">
        <v>3</v>
      </c>
      <c r="L35" s="75"/>
      <c r="M35" s="79"/>
    </row>
    <row r="36" spans="1:13" ht="15.75" customHeight="1" x14ac:dyDescent="0.35">
      <c r="A36" s="71">
        <v>3</v>
      </c>
      <c r="B36" s="72">
        <v>6.34</v>
      </c>
      <c r="C36" s="73" t="s">
        <v>354</v>
      </c>
      <c r="D36" s="74" t="s">
        <v>57</v>
      </c>
      <c r="E36" s="75"/>
      <c r="F36" s="76"/>
      <c r="G36" s="76"/>
      <c r="H36" s="212" t="str">
        <f t="shared" si="0"/>
        <v xml:space="preserve"> </v>
      </c>
      <c r="I36" s="74" t="s">
        <v>103</v>
      </c>
      <c r="J36" s="115" t="str">
        <f t="shared" si="1"/>
        <v/>
      </c>
      <c r="K36" s="78">
        <v>3</v>
      </c>
      <c r="L36" s="75"/>
      <c r="M36" s="79"/>
    </row>
    <row r="37" spans="1:13" ht="15.75" customHeight="1" x14ac:dyDescent="0.35">
      <c r="A37" s="71">
        <v>3</v>
      </c>
      <c r="B37" s="72">
        <v>6.35</v>
      </c>
      <c r="C37" s="73" t="s">
        <v>355</v>
      </c>
      <c r="D37" s="74" t="s">
        <v>57</v>
      </c>
      <c r="E37" s="75"/>
      <c r="F37" s="76"/>
      <c r="G37" s="76"/>
      <c r="H37" s="212" t="str">
        <f t="shared" si="0"/>
        <v xml:space="preserve"> </v>
      </c>
      <c r="I37" s="74" t="s">
        <v>73</v>
      </c>
      <c r="J37" s="115" t="str">
        <f t="shared" si="1"/>
        <v/>
      </c>
      <c r="K37" s="78">
        <v>3</v>
      </c>
      <c r="L37" s="75"/>
      <c r="M37" s="79"/>
    </row>
    <row r="38" spans="1:13" ht="15.75" customHeight="1" x14ac:dyDescent="0.35">
      <c r="A38" s="71">
        <v>2</v>
      </c>
      <c r="B38" s="109">
        <v>6.36</v>
      </c>
      <c r="C38" s="110" t="s">
        <v>356</v>
      </c>
      <c r="D38" s="111" t="s">
        <v>67</v>
      </c>
      <c r="E38" s="229"/>
      <c r="F38" s="229"/>
      <c r="G38" s="229" t="str">
        <f>IF(D38="Ambos", IF(AND(ISNUMBER(E38), ISNUMBER(F38)), IF(E38=F38, 0, 1), ""), "")</f>
        <v/>
      </c>
      <c r="H38" s="212" t="str">
        <f t="shared" si="0"/>
        <v xml:space="preserve"> </v>
      </c>
      <c r="I38" s="111" t="s">
        <v>103</v>
      </c>
      <c r="J38" s="115" t="str">
        <f t="shared" si="1"/>
        <v/>
      </c>
      <c r="K38" s="78">
        <v>2</v>
      </c>
      <c r="L38" s="229"/>
      <c r="M38" s="113" t="s">
        <v>357</v>
      </c>
    </row>
    <row r="39" spans="1:13" ht="15.75" customHeight="1" x14ac:dyDescent="0.35">
      <c r="A39" s="71">
        <v>3</v>
      </c>
      <c r="B39" s="72">
        <v>6.37</v>
      </c>
      <c r="C39" s="73" t="s">
        <v>358</v>
      </c>
      <c r="D39" s="74" t="s">
        <v>57</v>
      </c>
      <c r="E39" s="75"/>
      <c r="F39" s="76"/>
      <c r="G39" s="76"/>
      <c r="H39" s="212" t="str">
        <f t="shared" si="0"/>
        <v xml:space="preserve"> </v>
      </c>
      <c r="I39" s="74" t="s">
        <v>103</v>
      </c>
      <c r="J39" s="115" t="str">
        <f t="shared" si="1"/>
        <v/>
      </c>
      <c r="K39" s="78">
        <v>3</v>
      </c>
      <c r="L39" s="75"/>
      <c r="M39" s="79"/>
    </row>
    <row r="40" spans="1:13" ht="15.75" customHeight="1" x14ac:dyDescent="0.35">
      <c r="A40" s="71">
        <v>3</v>
      </c>
      <c r="B40" s="72">
        <v>6.38</v>
      </c>
      <c r="C40" s="73" t="s">
        <v>359</v>
      </c>
      <c r="D40" s="74" t="s">
        <v>57</v>
      </c>
      <c r="E40" s="75"/>
      <c r="F40" s="76"/>
      <c r="G40" s="76"/>
      <c r="H40" s="212" t="str">
        <f t="shared" si="0"/>
        <v xml:space="preserve"> </v>
      </c>
      <c r="I40" s="74" t="s">
        <v>103</v>
      </c>
      <c r="J40" s="115" t="str">
        <f t="shared" si="1"/>
        <v/>
      </c>
      <c r="K40" s="78">
        <v>3</v>
      </c>
      <c r="L40" s="75"/>
      <c r="M40" s="79"/>
    </row>
    <row r="41" spans="1:13" ht="15.75" customHeight="1" x14ac:dyDescent="0.35">
      <c r="A41" s="71">
        <v>3</v>
      </c>
      <c r="B41" s="123">
        <v>6.39</v>
      </c>
      <c r="C41" s="73" t="s">
        <v>360</v>
      </c>
      <c r="D41" s="74" t="s">
        <v>57</v>
      </c>
      <c r="E41" s="75"/>
      <c r="F41" s="76"/>
      <c r="G41" s="76"/>
      <c r="H41" s="212" t="str">
        <f t="shared" si="0"/>
        <v xml:space="preserve"> </v>
      </c>
      <c r="I41" s="74" t="s">
        <v>103</v>
      </c>
      <c r="J41" s="115" t="str">
        <f t="shared" si="1"/>
        <v/>
      </c>
      <c r="K41" s="78">
        <v>3</v>
      </c>
      <c r="L41" s="75"/>
      <c r="M41" s="79"/>
    </row>
    <row r="42" spans="1:13" ht="15.75" customHeight="1" x14ac:dyDescent="0.35">
      <c r="A42" s="71">
        <v>3</v>
      </c>
      <c r="B42" s="72" t="s">
        <v>361</v>
      </c>
      <c r="C42" s="73" t="s">
        <v>362</v>
      </c>
      <c r="D42" s="74" t="s">
        <v>57</v>
      </c>
      <c r="E42" s="75"/>
      <c r="F42" s="76"/>
      <c r="G42" s="76"/>
      <c r="H42" s="212" t="str">
        <f t="shared" si="0"/>
        <v xml:space="preserve"> </v>
      </c>
      <c r="I42" s="74" t="s">
        <v>71</v>
      </c>
      <c r="J42" s="115" t="str">
        <f t="shared" si="1"/>
        <v/>
      </c>
      <c r="K42" s="78">
        <v>3</v>
      </c>
      <c r="L42" s="75"/>
      <c r="M42" s="79"/>
    </row>
    <row r="43" spans="1:13" ht="15.75" customHeight="1" x14ac:dyDescent="0.35">
      <c r="A43" s="71">
        <v>2</v>
      </c>
      <c r="B43" s="104">
        <v>6.41</v>
      </c>
      <c r="C43" s="105" t="s">
        <v>363</v>
      </c>
      <c r="D43" s="106" t="s">
        <v>57</v>
      </c>
      <c r="E43" s="228"/>
      <c r="F43" s="227"/>
      <c r="G43" s="227"/>
      <c r="H43" s="212" t="str">
        <f t="shared" si="0"/>
        <v xml:space="preserve"> </v>
      </c>
      <c r="I43" s="106" t="s">
        <v>68</v>
      </c>
      <c r="J43" s="115" t="str">
        <f t="shared" si="1"/>
        <v/>
      </c>
      <c r="K43" s="78"/>
      <c r="L43" s="228"/>
      <c r="M43" s="108"/>
    </row>
    <row r="44" spans="1:13" ht="15.75" customHeight="1" x14ac:dyDescent="0.35">
      <c r="A44" s="71">
        <v>3</v>
      </c>
      <c r="B44" s="72">
        <v>6.42</v>
      </c>
      <c r="C44" s="73" t="s">
        <v>364</v>
      </c>
      <c r="D44" s="74" t="s">
        <v>57</v>
      </c>
      <c r="E44" s="75"/>
      <c r="F44" s="76"/>
      <c r="G44" s="76"/>
      <c r="H44" s="212" t="str">
        <f t="shared" si="0"/>
        <v xml:space="preserve"> </v>
      </c>
      <c r="I44" s="74" t="s">
        <v>73</v>
      </c>
      <c r="J44" s="115" t="str">
        <f t="shared" si="1"/>
        <v/>
      </c>
      <c r="K44" s="78">
        <v>3</v>
      </c>
      <c r="L44" s="75"/>
      <c r="M44" s="79"/>
    </row>
    <row r="45" spans="1:13" ht="15.75" customHeight="1" x14ac:dyDescent="0.35">
      <c r="A45" s="71">
        <v>2</v>
      </c>
      <c r="B45" s="109">
        <v>6.43</v>
      </c>
      <c r="C45" s="110" t="s">
        <v>365</v>
      </c>
      <c r="D45" s="111" t="s">
        <v>57</v>
      </c>
      <c r="E45" s="229"/>
      <c r="F45" s="76"/>
      <c r="G45" s="76"/>
      <c r="H45" s="212" t="str">
        <f t="shared" si="0"/>
        <v xml:space="preserve"> </v>
      </c>
      <c r="I45" s="111" t="s">
        <v>103</v>
      </c>
      <c r="J45" s="115" t="str">
        <f t="shared" si="1"/>
        <v/>
      </c>
      <c r="K45" s="78">
        <v>2</v>
      </c>
      <c r="L45" s="229"/>
      <c r="M45" s="113" t="s">
        <v>366</v>
      </c>
    </row>
    <row r="46" spans="1:13" ht="15.75" customHeight="1" x14ac:dyDescent="0.35">
      <c r="A46" s="71">
        <v>1</v>
      </c>
      <c r="B46" s="96">
        <v>6.44</v>
      </c>
      <c r="C46" s="97" t="s">
        <v>367</v>
      </c>
      <c r="D46" s="98" t="s">
        <v>57</v>
      </c>
      <c r="E46" s="233"/>
      <c r="F46" s="76"/>
      <c r="G46" s="76"/>
      <c r="H46" s="212" t="str">
        <f t="shared" si="0"/>
        <v xml:space="preserve"> </v>
      </c>
      <c r="I46" s="101" t="s">
        <v>68</v>
      </c>
      <c r="J46" s="115" t="str">
        <f t="shared" si="1"/>
        <v/>
      </c>
      <c r="K46" s="78"/>
      <c r="L46" s="233"/>
      <c r="M46" s="103"/>
    </row>
    <row r="47" spans="1:13" ht="15.75" customHeight="1" x14ac:dyDescent="0.35">
      <c r="A47" s="71">
        <v>2</v>
      </c>
      <c r="B47" s="109">
        <v>6.45</v>
      </c>
      <c r="C47" s="110" t="s">
        <v>368</v>
      </c>
      <c r="D47" s="111" t="s">
        <v>57</v>
      </c>
      <c r="E47" s="229"/>
      <c r="F47" s="76"/>
      <c r="G47" s="76"/>
      <c r="H47" s="212" t="str">
        <f t="shared" si="0"/>
        <v xml:space="preserve"> </v>
      </c>
      <c r="I47" s="111" t="s">
        <v>68</v>
      </c>
      <c r="J47" s="115" t="str">
        <f t="shared" si="1"/>
        <v/>
      </c>
      <c r="K47" s="78"/>
      <c r="L47" s="229"/>
      <c r="M47" s="113"/>
    </row>
    <row r="48" spans="1:13" ht="15.75" customHeight="1" x14ac:dyDescent="0.35">
      <c r="A48" s="71">
        <v>3</v>
      </c>
      <c r="B48" s="72">
        <v>6.46</v>
      </c>
      <c r="C48" s="73" t="s">
        <v>369</v>
      </c>
      <c r="D48" s="74" t="s">
        <v>57</v>
      </c>
      <c r="E48" s="75"/>
      <c r="F48" s="76"/>
      <c r="G48" s="76"/>
      <c r="H48" s="212" t="str">
        <f t="shared" si="0"/>
        <v xml:space="preserve"> </v>
      </c>
      <c r="I48" s="74" t="s">
        <v>73</v>
      </c>
      <c r="J48" s="115" t="str">
        <f t="shared" si="1"/>
        <v/>
      </c>
      <c r="K48" s="78">
        <v>3</v>
      </c>
      <c r="L48" s="75"/>
      <c r="M48" s="79"/>
    </row>
    <row r="49" spans="1:13" ht="15.75" customHeight="1" x14ac:dyDescent="0.35">
      <c r="A49" s="71">
        <v>3</v>
      </c>
      <c r="B49" s="72">
        <v>6.47</v>
      </c>
      <c r="C49" s="73" t="s">
        <v>370</v>
      </c>
      <c r="D49" s="74" t="s">
        <v>57</v>
      </c>
      <c r="E49" s="75"/>
      <c r="F49" s="76"/>
      <c r="G49" s="76"/>
      <c r="H49" s="212" t="str">
        <f t="shared" si="0"/>
        <v xml:space="preserve"> </v>
      </c>
      <c r="I49" s="74" t="s">
        <v>68</v>
      </c>
      <c r="J49" s="115" t="str">
        <f t="shared" si="1"/>
        <v/>
      </c>
      <c r="K49" s="78"/>
      <c r="L49" s="75"/>
      <c r="M49" s="79"/>
    </row>
    <row r="50" spans="1:13" ht="15.75" customHeight="1" x14ac:dyDescent="0.35">
      <c r="A50" s="71">
        <v>3</v>
      </c>
      <c r="B50" s="72">
        <v>6.48</v>
      </c>
      <c r="C50" s="73" t="s">
        <v>371</v>
      </c>
      <c r="D50" s="74" t="s">
        <v>57</v>
      </c>
      <c r="E50" s="75"/>
      <c r="F50" s="76"/>
      <c r="G50" s="76"/>
      <c r="H50" s="212" t="str">
        <f t="shared" si="0"/>
        <v xml:space="preserve"> </v>
      </c>
      <c r="I50" s="74" t="s">
        <v>73</v>
      </c>
      <c r="J50" s="115" t="str">
        <f t="shared" si="1"/>
        <v/>
      </c>
      <c r="K50" s="78">
        <v>3</v>
      </c>
      <c r="L50" s="75"/>
      <c r="M50" s="79"/>
    </row>
    <row r="51" spans="1:13" ht="15.75" customHeight="1" x14ac:dyDescent="0.35">
      <c r="A51" s="71">
        <v>1</v>
      </c>
      <c r="B51" s="96">
        <v>6.49</v>
      </c>
      <c r="C51" s="97" t="s">
        <v>372</v>
      </c>
      <c r="D51" s="98" t="s">
        <v>57</v>
      </c>
      <c r="E51" s="233"/>
      <c r="F51" s="76"/>
      <c r="G51" s="76"/>
      <c r="H51" s="212" t="str">
        <f t="shared" si="0"/>
        <v xml:space="preserve"> </v>
      </c>
      <c r="I51" s="101" t="s">
        <v>68</v>
      </c>
      <c r="J51" s="115" t="str">
        <f t="shared" si="1"/>
        <v/>
      </c>
      <c r="K51" s="78"/>
      <c r="L51" s="233"/>
      <c r="M51" s="103"/>
    </row>
    <row r="52" spans="1:13" ht="15.75" customHeight="1" x14ac:dyDescent="0.35">
      <c r="A52" s="71">
        <v>3</v>
      </c>
      <c r="B52" s="123" t="s">
        <v>373</v>
      </c>
      <c r="C52" s="73" t="s">
        <v>374</v>
      </c>
      <c r="D52" s="74" t="s">
        <v>57</v>
      </c>
      <c r="E52" s="75"/>
      <c r="F52" s="76"/>
      <c r="G52" s="76"/>
      <c r="H52" s="212" t="str">
        <f t="shared" si="0"/>
        <v xml:space="preserve"> </v>
      </c>
      <c r="I52" s="74" t="s">
        <v>103</v>
      </c>
      <c r="J52" s="115" t="str">
        <f t="shared" si="1"/>
        <v/>
      </c>
      <c r="K52" s="78">
        <v>3</v>
      </c>
      <c r="L52" s="75"/>
      <c r="M52" s="79"/>
    </row>
    <row r="53" spans="1:13" ht="15.75" customHeight="1" x14ac:dyDescent="0.35">
      <c r="A53" s="71">
        <v>3</v>
      </c>
      <c r="B53" s="72">
        <v>6.51</v>
      </c>
      <c r="C53" s="73" t="s">
        <v>375</v>
      </c>
      <c r="D53" s="74" t="s">
        <v>57</v>
      </c>
      <c r="E53" s="75"/>
      <c r="F53" s="76"/>
      <c r="G53" s="76"/>
      <c r="H53" s="212" t="str">
        <f t="shared" si="0"/>
        <v xml:space="preserve"> </v>
      </c>
      <c r="I53" s="74" t="s">
        <v>68</v>
      </c>
      <c r="J53" s="115" t="str">
        <f t="shared" si="1"/>
        <v/>
      </c>
      <c r="K53" s="78"/>
      <c r="L53" s="75"/>
      <c r="M53" s="79"/>
    </row>
    <row r="54" spans="1:13" ht="15.75" customHeight="1" x14ac:dyDescent="0.35">
      <c r="A54" s="71">
        <v>3</v>
      </c>
      <c r="B54" s="72">
        <v>6.52</v>
      </c>
      <c r="C54" s="73" t="s">
        <v>376</v>
      </c>
      <c r="D54" s="74" t="s">
        <v>67</v>
      </c>
      <c r="E54" s="75"/>
      <c r="F54" s="75"/>
      <c r="G54" s="75" t="str">
        <f>IF(D54="Ambos", IF(AND(ISNUMBER(E54), ISNUMBER(F54)), IF(E54=F54, 0, 1), ""), "")</f>
        <v/>
      </c>
      <c r="H54" s="212" t="str">
        <f t="shared" si="0"/>
        <v xml:space="preserve"> </v>
      </c>
      <c r="I54" s="74" t="s">
        <v>73</v>
      </c>
      <c r="J54" s="115" t="str">
        <f t="shared" si="1"/>
        <v/>
      </c>
      <c r="K54" s="78">
        <v>3</v>
      </c>
      <c r="L54" s="75"/>
      <c r="M54" s="79"/>
    </row>
    <row r="55" spans="1:13" ht="15.75" customHeight="1" x14ac:dyDescent="0.35">
      <c r="A55" s="71">
        <v>1</v>
      </c>
      <c r="B55" s="96">
        <v>6.53</v>
      </c>
      <c r="C55" s="97" t="s">
        <v>377</v>
      </c>
      <c r="D55" s="98" t="s">
        <v>67</v>
      </c>
      <c r="E55" s="233"/>
      <c r="F55" s="233"/>
      <c r="G55" s="315" t="str">
        <f>IF(D55="Ambos", IF(AND(ISNUMBER(E55), ISNUMBER(F55)), IF(E55=F55, 0, 1), ""), "")</f>
        <v/>
      </c>
      <c r="H55" s="212" t="str">
        <f t="shared" si="0"/>
        <v xml:space="preserve"> </v>
      </c>
      <c r="I55" s="101" t="s">
        <v>73</v>
      </c>
      <c r="J55" s="115" t="str">
        <f t="shared" si="1"/>
        <v/>
      </c>
      <c r="K55" s="78">
        <v>1</v>
      </c>
      <c r="L55" s="233"/>
      <c r="M55" s="119"/>
    </row>
    <row r="56" spans="1:13" ht="15.75" customHeight="1" x14ac:dyDescent="0.35">
      <c r="A56" s="71">
        <v>2</v>
      </c>
      <c r="B56" s="109">
        <v>6.54</v>
      </c>
      <c r="C56" s="110" t="s">
        <v>378</v>
      </c>
      <c r="D56" s="111" t="s">
        <v>57</v>
      </c>
      <c r="E56" s="229"/>
      <c r="F56" s="76"/>
      <c r="G56" s="76"/>
      <c r="H56" s="212" t="str">
        <f t="shared" si="0"/>
        <v xml:space="preserve"> </v>
      </c>
      <c r="I56" s="111" t="s">
        <v>73</v>
      </c>
      <c r="J56" s="115" t="str">
        <f t="shared" si="1"/>
        <v/>
      </c>
      <c r="K56" s="78">
        <v>2</v>
      </c>
      <c r="L56" s="229"/>
      <c r="M56" s="108"/>
    </row>
    <row r="57" spans="1:13" ht="15.75" customHeight="1" x14ac:dyDescent="0.35">
      <c r="A57" s="71">
        <v>1</v>
      </c>
      <c r="B57" s="96">
        <v>6.55</v>
      </c>
      <c r="C57" s="97" t="s">
        <v>379</v>
      </c>
      <c r="D57" s="98" t="s">
        <v>57</v>
      </c>
      <c r="E57" s="233"/>
      <c r="F57" s="76"/>
      <c r="G57" s="76"/>
      <c r="H57" s="212" t="str">
        <f t="shared" si="0"/>
        <v xml:space="preserve"> </v>
      </c>
      <c r="I57" s="101" t="s">
        <v>73</v>
      </c>
      <c r="J57" s="115" t="str">
        <f t="shared" si="1"/>
        <v/>
      </c>
      <c r="K57" s="78">
        <v>1</v>
      </c>
      <c r="L57" s="233"/>
      <c r="M57" s="119"/>
    </row>
    <row r="58" spans="1:13" ht="15.75" customHeight="1" x14ac:dyDescent="0.35">
      <c r="A58" s="71">
        <v>1</v>
      </c>
      <c r="B58" s="85">
        <v>6.56</v>
      </c>
      <c r="C58" s="114" t="s">
        <v>380</v>
      </c>
      <c r="D58" s="115" t="s">
        <v>57</v>
      </c>
      <c r="E58" s="226"/>
      <c r="F58" s="227"/>
      <c r="G58" s="227"/>
      <c r="H58" s="212" t="str">
        <f t="shared" si="0"/>
        <v xml:space="preserve"> </v>
      </c>
      <c r="I58" s="117" t="s">
        <v>73</v>
      </c>
      <c r="J58" s="115" t="str">
        <f t="shared" si="1"/>
        <v/>
      </c>
      <c r="K58" s="78">
        <v>1</v>
      </c>
      <c r="L58" s="226"/>
      <c r="M58" s="119"/>
    </row>
    <row r="59" spans="1:13" ht="15.75" customHeight="1" x14ac:dyDescent="0.35">
      <c r="A59" s="71">
        <v>1</v>
      </c>
      <c r="B59" s="85">
        <v>6.57</v>
      </c>
      <c r="C59" s="114" t="s">
        <v>381</v>
      </c>
      <c r="D59" s="115" t="s">
        <v>57</v>
      </c>
      <c r="E59" s="226"/>
      <c r="F59" s="227"/>
      <c r="G59" s="227"/>
      <c r="H59" s="212" t="str">
        <f t="shared" si="0"/>
        <v xml:space="preserve"> </v>
      </c>
      <c r="I59" s="117" t="s">
        <v>68</v>
      </c>
      <c r="J59" s="115" t="str">
        <f t="shared" si="1"/>
        <v/>
      </c>
      <c r="K59" s="78"/>
      <c r="L59" s="226"/>
      <c r="M59" s="119"/>
    </row>
    <row r="60" spans="1:13" ht="15.75" customHeight="1" x14ac:dyDescent="0.35">
      <c r="A60" s="71">
        <v>1</v>
      </c>
      <c r="B60" s="85">
        <v>6.58</v>
      </c>
      <c r="C60" s="114" t="s">
        <v>382</v>
      </c>
      <c r="D60" s="115" t="s">
        <v>57</v>
      </c>
      <c r="E60" s="226"/>
      <c r="F60" s="227"/>
      <c r="G60" s="227"/>
      <c r="H60" s="212" t="str">
        <f t="shared" si="0"/>
        <v xml:space="preserve"> </v>
      </c>
      <c r="I60" s="117" t="s">
        <v>68</v>
      </c>
      <c r="J60" s="115" t="str">
        <f t="shared" si="1"/>
        <v/>
      </c>
      <c r="K60" s="78"/>
      <c r="L60" s="226"/>
      <c r="M60" s="119"/>
    </row>
    <row r="61" spans="1:13" ht="15.75" customHeight="1" x14ac:dyDescent="0.35">
      <c r="A61" s="71">
        <v>3</v>
      </c>
      <c r="B61" s="72">
        <v>6.59</v>
      </c>
      <c r="C61" s="73" t="s">
        <v>383</v>
      </c>
      <c r="D61" s="74" t="s">
        <v>57</v>
      </c>
      <c r="E61" s="75"/>
      <c r="F61" s="76"/>
      <c r="G61" s="76"/>
      <c r="H61" s="212" t="str">
        <f t="shared" si="0"/>
        <v xml:space="preserve"> </v>
      </c>
      <c r="I61" s="74" t="s">
        <v>71</v>
      </c>
      <c r="J61" s="115" t="str">
        <f t="shared" si="1"/>
        <v/>
      </c>
      <c r="K61" s="78">
        <v>3</v>
      </c>
      <c r="L61" s="75"/>
      <c r="M61" s="125"/>
    </row>
    <row r="62" spans="1:13" ht="15.75" customHeight="1" x14ac:dyDescent="0.35">
      <c r="A62" s="71">
        <v>3</v>
      </c>
      <c r="B62" s="123" t="s">
        <v>384</v>
      </c>
      <c r="C62" s="73" t="s">
        <v>385</v>
      </c>
      <c r="D62" s="74" t="s">
        <v>57</v>
      </c>
      <c r="E62" s="75"/>
      <c r="F62" s="76"/>
      <c r="G62" s="76"/>
      <c r="H62" s="212" t="str">
        <f t="shared" si="0"/>
        <v xml:space="preserve"> </v>
      </c>
      <c r="I62" s="74" t="s">
        <v>73</v>
      </c>
      <c r="J62" s="115" t="str">
        <f t="shared" si="1"/>
        <v/>
      </c>
      <c r="K62" s="78">
        <v>3</v>
      </c>
      <c r="L62" s="75"/>
      <c r="M62" s="125"/>
    </row>
    <row r="63" spans="1:13" ht="15.75" customHeight="1" x14ac:dyDescent="0.35">
      <c r="A63" s="71">
        <v>2</v>
      </c>
      <c r="B63" s="109">
        <v>6.61</v>
      </c>
      <c r="C63" s="110" t="s">
        <v>386</v>
      </c>
      <c r="D63" s="111" t="s">
        <v>57</v>
      </c>
      <c r="E63" s="229"/>
      <c r="F63" s="76"/>
      <c r="G63" s="76"/>
      <c r="H63" s="212" t="str">
        <f t="shared" si="0"/>
        <v xml:space="preserve"> </v>
      </c>
      <c r="I63" s="111" t="s">
        <v>68</v>
      </c>
      <c r="J63" s="115" t="str">
        <f t="shared" si="1"/>
        <v/>
      </c>
      <c r="K63" s="78"/>
      <c r="L63" s="229"/>
      <c r="M63" s="108"/>
    </row>
    <row r="64" spans="1:13" ht="15.75" customHeight="1" x14ac:dyDescent="0.35">
      <c r="A64" s="71">
        <v>2</v>
      </c>
      <c r="B64" s="176">
        <v>6.62</v>
      </c>
      <c r="C64" s="110" t="s">
        <v>387</v>
      </c>
      <c r="D64" s="111" t="s">
        <v>57</v>
      </c>
      <c r="E64" s="229"/>
      <c r="F64" s="76"/>
      <c r="G64" s="76"/>
      <c r="H64" s="212" t="str">
        <f t="shared" si="0"/>
        <v xml:space="preserve"> </v>
      </c>
      <c r="I64" s="111" t="s">
        <v>68</v>
      </c>
      <c r="J64" s="115" t="str">
        <f t="shared" si="1"/>
        <v/>
      </c>
      <c r="K64" s="78"/>
      <c r="L64" s="229"/>
      <c r="M64" s="108"/>
    </row>
    <row r="65" spans="1:13" ht="15.75" customHeight="1" x14ac:dyDescent="0.35">
      <c r="A65" s="71">
        <v>2</v>
      </c>
      <c r="B65" s="109">
        <v>6.63</v>
      </c>
      <c r="C65" s="110" t="s">
        <v>388</v>
      </c>
      <c r="D65" s="111" t="s">
        <v>57</v>
      </c>
      <c r="E65" s="229"/>
      <c r="F65" s="76"/>
      <c r="G65" s="76"/>
      <c r="H65" s="212" t="str">
        <f t="shared" si="0"/>
        <v xml:space="preserve"> </v>
      </c>
      <c r="I65" s="111" t="s">
        <v>68</v>
      </c>
      <c r="J65" s="115" t="str">
        <f t="shared" si="1"/>
        <v/>
      </c>
      <c r="K65" s="78"/>
      <c r="L65" s="229"/>
      <c r="M65" s="108"/>
    </row>
    <row r="66" spans="1:13" ht="15.75" customHeight="1" x14ac:dyDescent="0.35">
      <c r="A66" s="71">
        <v>2</v>
      </c>
      <c r="B66" s="109">
        <v>6.64</v>
      </c>
      <c r="C66" s="110" t="s">
        <v>389</v>
      </c>
      <c r="D66" s="111" t="s">
        <v>57</v>
      </c>
      <c r="E66" s="229"/>
      <c r="F66" s="76"/>
      <c r="G66" s="76"/>
      <c r="H66" s="212" t="str">
        <f t="shared" si="0"/>
        <v xml:space="preserve"> </v>
      </c>
      <c r="I66" s="111" t="s">
        <v>73</v>
      </c>
      <c r="J66" s="115" t="str">
        <f t="shared" si="1"/>
        <v/>
      </c>
      <c r="K66" s="78">
        <v>2</v>
      </c>
      <c r="L66" s="229"/>
      <c r="M66" s="108"/>
    </row>
    <row r="67" spans="1:13" ht="15.75" customHeight="1" x14ac:dyDescent="0.35">
      <c r="A67" s="71">
        <v>1</v>
      </c>
      <c r="B67" s="96">
        <v>6.65</v>
      </c>
      <c r="C67" s="97" t="s">
        <v>390</v>
      </c>
      <c r="D67" s="234" t="s">
        <v>57</v>
      </c>
      <c r="E67" s="231"/>
      <c r="F67" s="227"/>
      <c r="G67" s="227"/>
      <c r="H67" s="212" t="str">
        <f t="shared" si="0"/>
        <v xml:space="preserve"> </v>
      </c>
      <c r="I67" s="234" t="s">
        <v>68</v>
      </c>
      <c r="J67" s="115" t="str">
        <f t="shared" si="1"/>
        <v/>
      </c>
      <c r="K67" s="78">
        <v>1</v>
      </c>
      <c r="L67" s="231"/>
      <c r="M67" s="119"/>
    </row>
    <row r="68" spans="1:13" ht="15.75" customHeight="1" x14ac:dyDescent="0.35">
      <c r="A68" s="71">
        <v>1</v>
      </c>
      <c r="B68" s="96">
        <v>6.66</v>
      </c>
      <c r="C68" s="97" t="s">
        <v>391</v>
      </c>
      <c r="D68" s="234" t="s">
        <v>57</v>
      </c>
      <c r="E68" s="231"/>
      <c r="F68" s="227"/>
      <c r="G68" s="227"/>
      <c r="H68" s="212" t="str">
        <f t="shared" ref="H68:H80" si="2">IF(D68="FFF",(IF(ISNUMBER(F68),F68*(A68)," ")),IF(D68="Encuesta",(IF(ISNUMBER(E68),E68*(A68)," ")),IF(OR(ISNUMBER(E68),ISNUMBER(F68)),MIN(E68,F68)*(A68)," ")))</f>
        <v xml:space="preserve"> </v>
      </c>
      <c r="I68" s="234" t="s">
        <v>68</v>
      </c>
      <c r="J68" s="115" t="str">
        <f t="shared" ref="J68:J80" si="3">IF(I68&lt;&gt;"No", IF(ISNUMBER(H68), H68, ""),"")</f>
        <v/>
      </c>
      <c r="K68" s="78"/>
      <c r="L68" s="231"/>
      <c r="M68" s="119"/>
    </row>
    <row r="69" spans="1:13" ht="15.75" customHeight="1" x14ac:dyDescent="0.35">
      <c r="A69" s="71">
        <v>1</v>
      </c>
      <c r="B69" s="97">
        <v>6.67</v>
      </c>
      <c r="C69" s="97" t="s">
        <v>392</v>
      </c>
      <c r="D69" s="234" t="s">
        <v>57</v>
      </c>
      <c r="E69" s="231"/>
      <c r="F69" s="227"/>
      <c r="G69" s="227"/>
      <c r="H69" s="212" t="str">
        <f t="shared" si="2"/>
        <v xml:space="preserve"> </v>
      </c>
      <c r="I69" s="234" t="s">
        <v>68</v>
      </c>
      <c r="J69" s="115" t="str">
        <f t="shared" si="3"/>
        <v/>
      </c>
      <c r="K69" s="78"/>
      <c r="L69" s="231"/>
      <c r="M69" s="119"/>
    </row>
    <row r="70" spans="1:13" ht="15.75" customHeight="1" x14ac:dyDescent="0.35">
      <c r="A70" s="71">
        <v>1</v>
      </c>
      <c r="B70" s="97">
        <v>6.68</v>
      </c>
      <c r="C70" s="97" t="s">
        <v>393</v>
      </c>
      <c r="D70" s="234" t="s">
        <v>57</v>
      </c>
      <c r="E70" s="231"/>
      <c r="F70" s="227"/>
      <c r="G70" s="227"/>
      <c r="H70" s="212" t="str">
        <f t="shared" si="2"/>
        <v xml:space="preserve"> </v>
      </c>
      <c r="I70" s="234" t="s">
        <v>68</v>
      </c>
      <c r="J70" s="115" t="str">
        <f t="shared" si="3"/>
        <v/>
      </c>
      <c r="K70" s="78"/>
      <c r="L70" s="231"/>
      <c r="M70" s="119"/>
    </row>
    <row r="71" spans="1:13" ht="15.75" customHeight="1" x14ac:dyDescent="0.35">
      <c r="A71" s="71">
        <v>1</v>
      </c>
      <c r="B71" s="97">
        <v>6.69</v>
      </c>
      <c r="C71" s="97" t="s">
        <v>394</v>
      </c>
      <c r="D71" s="234" t="s">
        <v>57</v>
      </c>
      <c r="E71" s="231"/>
      <c r="F71" s="227"/>
      <c r="G71" s="227"/>
      <c r="H71" s="212" t="str">
        <f t="shared" si="2"/>
        <v xml:space="preserve"> </v>
      </c>
      <c r="I71" s="234" t="s">
        <v>68</v>
      </c>
      <c r="J71" s="115" t="str">
        <f t="shared" si="3"/>
        <v/>
      </c>
      <c r="K71" s="78"/>
      <c r="L71" s="231"/>
      <c r="M71" s="119"/>
    </row>
    <row r="72" spans="1:13" ht="15.75" customHeight="1" x14ac:dyDescent="0.35">
      <c r="A72" s="71">
        <v>1</v>
      </c>
      <c r="B72" s="235">
        <v>6.7</v>
      </c>
      <c r="C72" s="97" t="s">
        <v>395</v>
      </c>
      <c r="D72" s="234" t="s">
        <v>57</v>
      </c>
      <c r="E72" s="231"/>
      <c r="F72" s="227"/>
      <c r="G72" s="227"/>
      <c r="H72" s="212" t="str">
        <f t="shared" si="2"/>
        <v xml:space="preserve"> </v>
      </c>
      <c r="I72" s="234" t="s">
        <v>68</v>
      </c>
      <c r="J72" s="115" t="str">
        <f t="shared" si="3"/>
        <v/>
      </c>
      <c r="K72" s="78"/>
      <c r="L72" s="231"/>
      <c r="M72" s="119"/>
    </row>
    <row r="73" spans="1:13" ht="15.75" customHeight="1" x14ac:dyDescent="0.35">
      <c r="A73" s="71">
        <v>1</v>
      </c>
      <c r="B73" s="97">
        <v>6.71</v>
      </c>
      <c r="C73" s="97" t="s">
        <v>396</v>
      </c>
      <c r="D73" s="234" t="s">
        <v>57</v>
      </c>
      <c r="E73" s="231"/>
      <c r="F73" s="227"/>
      <c r="G73" s="227"/>
      <c r="H73" s="212" t="str">
        <f t="shared" si="2"/>
        <v xml:space="preserve"> </v>
      </c>
      <c r="I73" s="234" t="s">
        <v>68</v>
      </c>
      <c r="J73" s="115" t="str">
        <f t="shared" si="3"/>
        <v/>
      </c>
      <c r="K73" s="78"/>
      <c r="L73" s="231"/>
      <c r="M73" s="119"/>
    </row>
    <row r="74" spans="1:13" ht="15.75" customHeight="1" x14ac:dyDescent="0.35">
      <c r="A74" s="71">
        <v>1</v>
      </c>
      <c r="B74" s="97">
        <v>6.72</v>
      </c>
      <c r="C74" s="97" t="s">
        <v>397</v>
      </c>
      <c r="D74" s="234" t="s">
        <v>57</v>
      </c>
      <c r="E74" s="231"/>
      <c r="F74" s="227"/>
      <c r="G74" s="227"/>
      <c r="H74" s="212" t="str">
        <f t="shared" si="2"/>
        <v xml:space="preserve"> </v>
      </c>
      <c r="I74" s="234" t="s">
        <v>68</v>
      </c>
      <c r="J74" s="115" t="str">
        <f t="shared" si="3"/>
        <v/>
      </c>
      <c r="K74" s="78"/>
      <c r="L74" s="231"/>
      <c r="M74" s="119"/>
    </row>
    <row r="75" spans="1:13" ht="15.75" customHeight="1" x14ac:dyDescent="0.35">
      <c r="A75" s="71"/>
      <c r="B75" s="97">
        <v>6.73</v>
      </c>
      <c r="C75" s="97"/>
      <c r="D75" s="234" t="s">
        <v>57</v>
      </c>
      <c r="E75" s="231"/>
      <c r="F75" s="227"/>
      <c r="G75" s="227"/>
      <c r="H75" s="212" t="str">
        <f t="shared" si="2"/>
        <v xml:space="preserve"> </v>
      </c>
      <c r="I75" s="234" t="s">
        <v>68</v>
      </c>
      <c r="J75" s="115" t="str">
        <f t="shared" si="3"/>
        <v/>
      </c>
      <c r="K75" s="78"/>
      <c r="L75" s="231"/>
      <c r="M75" s="119"/>
    </row>
    <row r="76" spans="1:13" ht="15.75" customHeight="1" x14ac:dyDescent="0.35">
      <c r="A76" s="71">
        <v>3</v>
      </c>
      <c r="B76" s="72">
        <v>6.74</v>
      </c>
      <c r="C76" s="73" t="s">
        <v>190</v>
      </c>
      <c r="D76" s="74" t="s">
        <v>57</v>
      </c>
      <c r="E76" s="75"/>
      <c r="F76" s="76"/>
      <c r="G76" s="76"/>
      <c r="H76" s="212" t="str">
        <f t="shared" si="2"/>
        <v xml:space="preserve"> </v>
      </c>
      <c r="I76" s="74" t="s">
        <v>71</v>
      </c>
      <c r="J76" s="115" t="str">
        <f t="shared" si="3"/>
        <v/>
      </c>
      <c r="K76" s="78">
        <v>3</v>
      </c>
      <c r="L76" s="75"/>
      <c r="M76" s="125"/>
    </row>
    <row r="77" spans="1:13" ht="15.75" customHeight="1" x14ac:dyDescent="0.35">
      <c r="A77" s="71"/>
      <c r="B77" s="135"/>
      <c r="C77" s="136" t="s">
        <v>191</v>
      </c>
      <c r="D77" s="136"/>
      <c r="E77" s="136"/>
      <c r="F77" s="136"/>
      <c r="G77" s="150"/>
      <c r="H77" s="334" t="str">
        <f t="shared" si="2"/>
        <v xml:space="preserve"> </v>
      </c>
      <c r="I77" s="136"/>
      <c r="J77" s="323" t="str">
        <f t="shared" si="3"/>
        <v/>
      </c>
      <c r="K77" s="151"/>
      <c r="L77" s="136"/>
      <c r="M77" s="152"/>
    </row>
    <row r="78" spans="1:13" ht="15.75" customHeight="1" x14ac:dyDescent="0.35">
      <c r="A78" s="71"/>
      <c r="B78" s="96">
        <v>6.75</v>
      </c>
      <c r="C78" s="97" t="s">
        <v>398</v>
      </c>
      <c r="D78" s="99"/>
      <c r="E78" s="99"/>
      <c r="F78" s="99"/>
      <c r="G78" s="99" t="str">
        <f>IF(D78="Ambos", IF(AND(ISNUMBER(E78), ISNUMBER(F78)), IF(E78=F78, 0, 1), ""), "")</f>
        <v/>
      </c>
      <c r="H78" s="212" t="str">
        <f t="shared" si="2"/>
        <v xml:space="preserve"> </v>
      </c>
      <c r="I78" s="99"/>
      <c r="J78" s="115" t="str">
        <f t="shared" si="3"/>
        <v/>
      </c>
      <c r="K78" s="78"/>
      <c r="L78" s="99"/>
      <c r="M78" s="119"/>
    </row>
    <row r="79" spans="1:13" ht="15.75" customHeight="1" x14ac:dyDescent="0.35">
      <c r="A79" s="71"/>
      <c r="B79" s="96">
        <v>6.76</v>
      </c>
      <c r="C79" s="97" t="s">
        <v>398</v>
      </c>
      <c r="D79" s="99"/>
      <c r="E79" s="99"/>
      <c r="F79" s="99"/>
      <c r="G79" s="99" t="str">
        <f t="shared" ref="G79:G80" si="4">IF(D79="Ambos", IF(AND(ISNUMBER(E79), ISNUMBER(F79)), IF(E79=F79, 0, 1), ""), "")</f>
        <v/>
      </c>
      <c r="H79" s="212" t="str">
        <f t="shared" si="2"/>
        <v xml:space="preserve"> </v>
      </c>
      <c r="I79" s="99"/>
      <c r="J79" s="115" t="str">
        <f t="shared" si="3"/>
        <v/>
      </c>
      <c r="K79" s="78"/>
      <c r="L79" s="99"/>
      <c r="M79" s="119"/>
    </row>
    <row r="80" spans="1:13" ht="15.75" customHeight="1" x14ac:dyDescent="0.35">
      <c r="A80" s="71"/>
      <c r="B80" s="96">
        <v>6.77</v>
      </c>
      <c r="C80" s="97" t="s">
        <v>398</v>
      </c>
      <c r="D80" s="99"/>
      <c r="E80" s="99"/>
      <c r="F80" s="99"/>
      <c r="G80" s="99" t="str">
        <f t="shared" si="4"/>
        <v/>
      </c>
      <c r="H80" s="212" t="str">
        <f t="shared" si="2"/>
        <v xml:space="preserve"> </v>
      </c>
      <c r="I80" s="99"/>
      <c r="J80" s="115" t="str">
        <f t="shared" si="3"/>
        <v/>
      </c>
      <c r="K80" s="78"/>
      <c r="L80" s="99"/>
      <c r="M80" s="119"/>
    </row>
    <row r="81" spans="1:13" ht="15.75" customHeight="1" x14ac:dyDescent="0.35">
      <c r="A81" s="71"/>
      <c r="B81" s="141" t="s">
        <v>107</v>
      </c>
      <c r="C81" s="142"/>
      <c r="D81" s="143"/>
      <c r="E81" s="143">
        <f t="shared" ref="E81:G81" si="5">COUNT(E3:E80)</f>
        <v>0</v>
      </c>
      <c r="F81" s="143">
        <f t="shared" si="5"/>
        <v>0</v>
      </c>
      <c r="G81" s="143">
        <f t="shared" si="5"/>
        <v>0</v>
      </c>
      <c r="H81" s="144">
        <f>SUM(A3:A80)</f>
        <v>147</v>
      </c>
      <c r="I81" s="143"/>
      <c r="J81" s="143">
        <f>SUM(K3:K80)</f>
        <v>105</v>
      </c>
      <c r="K81" s="143"/>
      <c r="L81" s="143">
        <f>COUNT(L3:L80)</f>
        <v>0</v>
      </c>
      <c r="M81" s="143"/>
    </row>
    <row r="82" spans="1:13" ht="15.75" customHeight="1" x14ac:dyDescent="0.35">
      <c r="A82" s="71"/>
      <c r="B82" s="145" t="s">
        <v>108</v>
      </c>
      <c r="C82" s="142"/>
      <c r="D82" s="143"/>
      <c r="E82" s="143">
        <f t="shared" ref="E82:G82" si="6">COUNTIF(E3:E80, 1)</f>
        <v>0</v>
      </c>
      <c r="F82" s="143">
        <f t="shared" si="6"/>
        <v>0</v>
      </c>
      <c r="G82" s="143">
        <f t="shared" si="6"/>
        <v>0</v>
      </c>
      <c r="H82" s="144">
        <f>SUM(H3:H80)</f>
        <v>0</v>
      </c>
      <c r="I82" s="143"/>
      <c r="J82" s="143">
        <f>SUM(J3:J80)</f>
        <v>0</v>
      </c>
      <c r="K82" s="143"/>
      <c r="L82" s="143">
        <f>COUNTIF(L3:L80, 1)</f>
        <v>0</v>
      </c>
      <c r="M82" s="143"/>
    </row>
    <row r="83" spans="1:13" ht="15.75" customHeight="1" x14ac:dyDescent="0.35">
      <c r="A83" s="71"/>
      <c r="B83" s="141" t="s">
        <v>109</v>
      </c>
      <c r="C83" s="142"/>
      <c r="D83" s="143"/>
      <c r="E83" s="143" t="e">
        <f t="shared" ref="E83:F83" si="7">E82/E81</f>
        <v>#DIV/0!</v>
      </c>
      <c r="F83" s="143" t="e">
        <f t="shared" si="7"/>
        <v>#DIV/0!</v>
      </c>
      <c r="G83" s="146" t="e">
        <f>1-(G82/G81)</f>
        <v>#DIV/0!</v>
      </c>
      <c r="H83" s="147">
        <f>H82/H81</f>
        <v>0</v>
      </c>
      <c r="I83" s="143"/>
      <c r="J83" s="148">
        <f>J82/J81</f>
        <v>0</v>
      </c>
      <c r="K83" s="148"/>
      <c r="L83" s="205" t="e">
        <f>1-(L82/L81)</f>
        <v>#DIV/0!</v>
      </c>
      <c r="M83" s="143"/>
    </row>
  </sheetData>
  <mergeCells count="1">
    <mergeCell ref="B1:L1"/>
  </mergeCells>
  <conditionalFormatting sqref="E78:E80 L78:L80">
    <cfRule type="expression" dxfId="66" priority="10">
      <formula>($D78="FFF")</formula>
    </cfRule>
  </conditionalFormatting>
  <conditionalFormatting sqref="F78:F80">
    <cfRule type="expression" dxfId="65" priority="7">
      <formula>($D78="Survey")</formula>
    </cfRule>
  </conditionalFormatting>
  <conditionalFormatting sqref="G77:G80">
    <cfRule type="expression" dxfId="64" priority="8">
      <formula>($D77="Survey")</formula>
    </cfRule>
    <cfRule type="expression" dxfId="63" priority="9">
      <formula>($D77="FFF")</formula>
    </cfRule>
  </conditionalFormatting>
  <conditionalFormatting sqref="I2">
    <cfRule type="containsText" dxfId="62" priority="1" operator="containsText" text="No">
      <formula>NOT(ISERROR(SEARCH(("No"),(I2))))</formula>
    </cfRule>
    <cfRule type="containsText" dxfId="61" priority="2" operator="containsText" text="Dis">
      <formula>NOT(ISERROR(SEARCH(("Dis"),(I2))))</formula>
    </cfRule>
    <cfRule type="containsText" dxfId="60" priority="3" operator="containsText" text="Yes">
      <formula>NOT(ISERROR(SEARCH(("Yes"),(I2))))</formula>
    </cfRule>
  </conditionalFormatting>
  <conditionalFormatting sqref="I81:I83">
    <cfRule type="containsText" dxfId="59" priority="4" operator="containsText" text="No">
      <formula>NOT(ISERROR(SEARCH(("No"),(I81))))</formula>
    </cfRule>
    <cfRule type="containsText" dxfId="58" priority="5" operator="containsText" text="Dis">
      <formula>NOT(ISERROR(SEARCH(("Dis"),(I81))))</formula>
    </cfRule>
    <cfRule type="containsText" dxfId="57" priority="6" operator="containsText" text="Yes">
      <formula>NOT(ISERROR(SEARCH(("Yes"),(I81))))</formula>
    </cfRule>
  </conditionalFormatting>
  <conditionalFormatting sqref="M81:M83">
    <cfRule type="containsText" dxfId="56" priority="20" operator="containsText" text="No">
      <formula>NOT(ISERROR(SEARCH(("No"),(M81))))</formula>
    </cfRule>
    <cfRule type="containsText" dxfId="55" priority="21" operator="containsText" text="Dis">
      <formula>NOT(ISERROR(SEARCH(("Dis"),(M81))))</formula>
    </cfRule>
    <cfRule type="containsText" dxfId="54" priority="22" operator="containsText" text="Yes">
      <formula>NOT(ISERROR(SEARCH(("Yes"),(M81))))</formula>
    </cfRule>
  </conditionalFormatting>
  <dataValidations count="2">
    <dataValidation type="whole" allowBlank="1" showInputMessage="1" showErrorMessage="1" sqref="E3:E74 L3:L74 L76 E76" xr:uid="{90FFED44-AC87-ED42-94D6-2C9768A25B66}">
      <formula1>0</formula1>
      <formula2>1</formula2>
    </dataValidation>
    <dataValidation type="decimal" allowBlank="1" showErrorMessage="1" sqref="L78:L80 E78:F80" xr:uid="{B9F89509-E503-4BAB-8B98-BCD8A7D12EFD}">
      <formula1>0</formula1>
      <formula2>1</formula2>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B856E-CD0B-6641-B1C2-747689D428E4}">
  <dimension ref="A1:M35"/>
  <sheetViews>
    <sheetView zoomScale="85" zoomScaleNormal="85" workbookViewId="0">
      <selection activeCell="D22" sqref="D22"/>
    </sheetView>
  </sheetViews>
  <sheetFormatPr defaultColWidth="11" defaultRowHeight="15.5" x14ac:dyDescent="0.35"/>
  <cols>
    <col min="3" max="3" width="35.83203125" customWidth="1"/>
  </cols>
  <sheetData>
    <row r="1" spans="1:13" ht="19.5" x14ac:dyDescent="0.45">
      <c r="A1" s="225"/>
      <c r="B1" s="349" t="s">
        <v>399</v>
      </c>
      <c r="C1" s="350"/>
      <c r="D1" s="350"/>
      <c r="E1" s="350"/>
      <c r="F1" s="350"/>
      <c r="G1" s="350"/>
      <c r="H1" s="350"/>
      <c r="I1" s="350"/>
      <c r="J1" s="350"/>
      <c r="K1" s="350"/>
      <c r="L1" s="351"/>
      <c r="M1" s="224"/>
    </row>
    <row r="2" spans="1:13" ht="77.5" customHeight="1" x14ac:dyDescent="0.35">
      <c r="A2" s="71" t="s">
        <v>53</v>
      </c>
      <c r="B2" s="90" t="s">
        <v>54</v>
      </c>
      <c r="C2" s="91" t="s">
        <v>55</v>
      </c>
      <c r="D2" s="92" t="s">
        <v>56</v>
      </c>
      <c r="E2" s="93" t="s">
        <v>57</v>
      </c>
      <c r="F2" s="93" t="s">
        <v>58</v>
      </c>
      <c r="G2" s="92" t="s">
        <v>59</v>
      </c>
      <c r="H2" s="92" t="s">
        <v>60</v>
      </c>
      <c r="I2" s="94" t="s">
        <v>61</v>
      </c>
      <c r="J2" s="92" t="s">
        <v>62</v>
      </c>
      <c r="K2" s="95" t="s">
        <v>63</v>
      </c>
      <c r="L2" s="94" t="s">
        <v>64</v>
      </c>
      <c r="M2" s="91" t="s">
        <v>65</v>
      </c>
    </row>
    <row r="3" spans="1:13" ht="68" customHeight="1" x14ac:dyDescent="0.35">
      <c r="A3" s="71">
        <v>3</v>
      </c>
      <c r="B3" s="72">
        <v>7.1</v>
      </c>
      <c r="C3" s="73" t="s">
        <v>400</v>
      </c>
      <c r="D3" s="74" t="s">
        <v>67</v>
      </c>
      <c r="E3" s="75"/>
      <c r="F3" s="75"/>
      <c r="G3" s="74" t="str">
        <f>IF(D3="Ambos", IF(AND(ISNUMBER(E3), ISNUMBER(F3)), IF(E3=F3, 0, 1), ""), "")</f>
        <v/>
      </c>
      <c r="H3" s="77" t="str">
        <f>IF(D3="FFF",(IF(ISNUMBER(F3),F3*(A3)," ")),IF(D3="Encuesta",(IF(ISNUMBER(E3),E3*(A3)," ")),IF(OR(ISNUMBER(E3),ISNUMBER(F3)),MIN(E3,F3)*(A3)," ")))</f>
        <v xml:space="preserve"> </v>
      </c>
      <c r="I3" s="74" t="s">
        <v>68</v>
      </c>
      <c r="J3" s="74" t="str">
        <f>IF(I3&lt;&gt;"No", IF(ISNUMBER(H3), H3, ""),"")</f>
        <v/>
      </c>
      <c r="K3" s="71"/>
      <c r="L3" s="72"/>
      <c r="M3" s="79" t="s">
        <v>401</v>
      </c>
    </row>
    <row r="4" spans="1:13" ht="51" customHeight="1" x14ac:dyDescent="0.35">
      <c r="A4" s="71">
        <v>3</v>
      </c>
      <c r="B4" s="72">
        <v>7.2</v>
      </c>
      <c r="C4" s="73" t="s">
        <v>402</v>
      </c>
      <c r="D4" s="74" t="s">
        <v>57</v>
      </c>
      <c r="E4" s="75"/>
      <c r="F4" s="76"/>
      <c r="G4" s="76"/>
      <c r="H4" s="339" t="str">
        <f t="shared" ref="H4:H32" si="0">IF(D4="FFF",(IF(ISNUMBER(F4),F4*(A4)," ")),IF(D4="Encuesta",(IF(ISNUMBER(E4),E4*(A4)," ")),IF(OR(ISNUMBER(E4),ISNUMBER(F4)),MIN(E4,F4)*(A4)," ")))</f>
        <v xml:space="preserve"> </v>
      </c>
      <c r="I4" s="74" t="s">
        <v>68</v>
      </c>
      <c r="J4" s="74" t="str">
        <f t="shared" ref="J4:J32" si="1">IF(I4&lt;&gt;"No", IF(ISNUMBER(H4), H4, ""),"")</f>
        <v/>
      </c>
      <c r="K4" s="71"/>
      <c r="L4" s="72"/>
      <c r="M4" s="79"/>
    </row>
    <row r="5" spans="1:13" ht="56" customHeight="1" x14ac:dyDescent="0.35">
      <c r="A5" s="71">
        <v>3</v>
      </c>
      <c r="B5" s="72">
        <v>7.3</v>
      </c>
      <c r="C5" s="73" t="s">
        <v>403</v>
      </c>
      <c r="D5" s="74" t="s">
        <v>57</v>
      </c>
      <c r="E5" s="75"/>
      <c r="F5" s="76"/>
      <c r="G5" s="76"/>
      <c r="H5" s="339" t="str">
        <f t="shared" si="0"/>
        <v xml:space="preserve"> </v>
      </c>
      <c r="I5" s="74" t="s">
        <v>68</v>
      </c>
      <c r="J5" s="74" t="str">
        <f t="shared" si="1"/>
        <v/>
      </c>
      <c r="K5" s="71"/>
      <c r="L5" s="72"/>
      <c r="M5" s="79"/>
    </row>
    <row r="6" spans="1:13" ht="53" customHeight="1" x14ac:dyDescent="0.35">
      <c r="A6" s="71">
        <v>3</v>
      </c>
      <c r="B6" s="72">
        <v>7.4</v>
      </c>
      <c r="C6" s="73" t="s">
        <v>404</v>
      </c>
      <c r="D6" s="74" t="s">
        <v>57</v>
      </c>
      <c r="E6" s="75"/>
      <c r="F6" s="76"/>
      <c r="G6" s="76"/>
      <c r="H6" s="339" t="str">
        <f t="shared" si="0"/>
        <v xml:space="preserve"> </v>
      </c>
      <c r="I6" s="74" t="s">
        <v>68</v>
      </c>
      <c r="J6" s="74" t="str">
        <f t="shared" si="1"/>
        <v/>
      </c>
      <c r="K6" s="71"/>
      <c r="L6" s="72"/>
      <c r="M6" s="79"/>
    </row>
    <row r="7" spans="1:13" ht="75" customHeight="1" x14ac:dyDescent="0.35">
      <c r="A7" s="71">
        <v>1</v>
      </c>
      <c r="B7" s="96">
        <v>7.5</v>
      </c>
      <c r="C7" s="97" t="s">
        <v>405</v>
      </c>
      <c r="D7" s="98" t="s">
        <v>67</v>
      </c>
      <c r="E7" s="233"/>
      <c r="F7" s="233"/>
      <c r="G7" s="98" t="str">
        <f>IF(D7="Ambos", IF(AND(ISNUMBER(E7), ISNUMBER(F7)), IF(E7=F7, 0, 1), ""), "")</f>
        <v/>
      </c>
      <c r="H7" s="313" t="str">
        <f t="shared" si="0"/>
        <v xml:space="preserve"> </v>
      </c>
      <c r="I7" s="101" t="s">
        <v>68</v>
      </c>
      <c r="J7" s="99" t="str">
        <f t="shared" si="1"/>
        <v/>
      </c>
      <c r="K7" s="71"/>
      <c r="L7" s="96"/>
      <c r="M7" s="103"/>
    </row>
    <row r="8" spans="1:13" ht="72" customHeight="1" x14ac:dyDescent="0.35">
      <c r="A8" s="71">
        <v>3</v>
      </c>
      <c r="B8" s="72">
        <v>7.6</v>
      </c>
      <c r="C8" s="73" t="s">
        <v>406</v>
      </c>
      <c r="D8" s="74" t="s">
        <v>67</v>
      </c>
      <c r="E8" s="75"/>
      <c r="F8" s="75"/>
      <c r="G8" s="74" t="str">
        <f>IF(D8="Ambos", IF(AND(ISNUMBER(E8), ISNUMBER(F8)), IF(E8=F8, 0, 1), ""), "")</f>
        <v/>
      </c>
      <c r="H8" s="339" t="str">
        <f t="shared" si="0"/>
        <v xml:space="preserve"> </v>
      </c>
      <c r="I8" s="74" t="s">
        <v>68</v>
      </c>
      <c r="J8" s="74" t="str">
        <f t="shared" si="1"/>
        <v/>
      </c>
      <c r="K8" s="71"/>
      <c r="L8" s="72"/>
      <c r="M8" s="79"/>
    </row>
    <row r="9" spans="1:13" ht="56" customHeight="1" x14ac:dyDescent="0.35">
      <c r="A9" s="71">
        <v>2</v>
      </c>
      <c r="B9" s="109">
        <v>7.7</v>
      </c>
      <c r="C9" s="110" t="s">
        <v>407</v>
      </c>
      <c r="D9" s="111" t="s">
        <v>67</v>
      </c>
      <c r="E9" s="229"/>
      <c r="F9" s="229"/>
      <c r="G9" s="111" t="str">
        <f>IF(D9="Ambos", IF(AND(ISNUMBER(E9), ISNUMBER(F9)), IF(E9=F9, 0, 1), ""), "")</f>
        <v/>
      </c>
      <c r="H9" s="340" t="str">
        <f t="shared" si="0"/>
        <v xml:space="preserve"> </v>
      </c>
      <c r="I9" s="111" t="s">
        <v>68</v>
      </c>
      <c r="J9" s="321" t="str">
        <f t="shared" si="1"/>
        <v/>
      </c>
      <c r="K9" s="71"/>
      <c r="L9" s="109"/>
      <c r="M9" s="113"/>
    </row>
    <row r="10" spans="1:13" ht="74" customHeight="1" x14ac:dyDescent="0.35">
      <c r="A10" s="71">
        <v>3</v>
      </c>
      <c r="B10" s="72">
        <v>7.8</v>
      </c>
      <c r="C10" s="73" t="s">
        <v>408</v>
      </c>
      <c r="D10" s="74" t="s">
        <v>57</v>
      </c>
      <c r="E10" s="75"/>
      <c r="F10" s="76"/>
      <c r="G10" s="76"/>
      <c r="H10" s="339" t="str">
        <f t="shared" si="0"/>
        <v xml:space="preserve"> </v>
      </c>
      <c r="I10" s="74" t="s">
        <v>68</v>
      </c>
      <c r="J10" s="74" t="str">
        <f t="shared" si="1"/>
        <v/>
      </c>
      <c r="K10" s="71"/>
      <c r="L10" s="72"/>
      <c r="M10" s="79"/>
    </row>
    <row r="11" spans="1:13" ht="65" customHeight="1" x14ac:dyDescent="0.35">
      <c r="A11" s="71">
        <v>1</v>
      </c>
      <c r="B11" s="96">
        <v>7.9</v>
      </c>
      <c r="C11" s="97" t="s">
        <v>409</v>
      </c>
      <c r="D11" s="98" t="s">
        <v>57</v>
      </c>
      <c r="E11" s="233"/>
      <c r="F11" s="76"/>
      <c r="G11" s="76"/>
      <c r="H11" s="313" t="str">
        <f t="shared" si="0"/>
        <v xml:space="preserve"> </v>
      </c>
      <c r="I11" s="101" t="s">
        <v>68</v>
      </c>
      <c r="J11" s="99" t="str">
        <f t="shared" si="1"/>
        <v/>
      </c>
      <c r="K11" s="71"/>
      <c r="L11" s="96"/>
      <c r="M11" s="103"/>
    </row>
    <row r="12" spans="1:13" ht="41" customHeight="1" x14ac:dyDescent="0.35">
      <c r="A12" s="71">
        <v>1</v>
      </c>
      <c r="B12" s="139">
        <v>7.1</v>
      </c>
      <c r="C12" s="97" t="s">
        <v>410</v>
      </c>
      <c r="D12" s="98" t="s">
        <v>58</v>
      </c>
      <c r="E12" s="76"/>
      <c r="F12" s="233"/>
      <c r="G12" s="76"/>
      <c r="H12" s="313" t="str">
        <f t="shared" si="0"/>
        <v xml:space="preserve"> </v>
      </c>
      <c r="I12" s="101" t="s">
        <v>68</v>
      </c>
      <c r="J12" s="99" t="str">
        <f t="shared" si="1"/>
        <v/>
      </c>
      <c r="K12" s="71"/>
      <c r="L12" s="307"/>
      <c r="M12" s="103"/>
    </row>
    <row r="13" spans="1:13" ht="47" customHeight="1" x14ac:dyDescent="0.35">
      <c r="A13" s="71">
        <v>1</v>
      </c>
      <c r="B13" s="96">
        <v>7.11</v>
      </c>
      <c r="C13" s="97" t="s">
        <v>411</v>
      </c>
      <c r="D13" s="98" t="s">
        <v>58</v>
      </c>
      <c r="E13" s="76"/>
      <c r="F13" s="233"/>
      <c r="G13" s="98" t="str">
        <f t="shared" ref="G13:G20" si="2">IF(D13="Both", IF(AND(ISNUMBER(E13), ISNUMBER(F13)), IF(E13=F13, 0, 1), ""), "")</f>
        <v/>
      </c>
      <c r="H13" s="313" t="str">
        <f t="shared" si="0"/>
        <v xml:space="preserve"> </v>
      </c>
      <c r="I13" s="101" t="s">
        <v>68</v>
      </c>
      <c r="J13" s="99" t="str">
        <f t="shared" si="1"/>
        <v/>
      </c>
      <c r="K13" s="71"/>
      <c r="L13" s="308"/>
      <c r="M13" s="103"/>
    </row>
    <row r="14" spans="1:13" ht="50" customHeight="1" x14ac:dyDescent="0.35">
      <c r="A14" s="71">
        <v>1</v>
      </c>
      <c r="B14" s="96">
        <v>7.12</v>
      </c>
      <c r="C14" s="97" t="s">
        <v>412</v>
      </c>
      <c r="D14" s="98" t="s">
        <v>58</v>
      </c>
      <c r="E14" s="76"/>
      <c r="F14" s="233"/>
      <c r="G14" s="98" t="str">
        <f t="shared" si="2"/>
        <v/>
      </c>
      <c r="H14" s="313" t="str">
        <f t="shared" si="0"/>
        <v xml:space="preserve"> </v>
      </c>
      <c r="I14" s="101" t="s">
        <v>68</v>
      </c>
      <c r="J14" s="99" t="str">
        <f t="shared" si="1"/>
        <v/>
      </c>
      <c r="K14" s="71"/>
      <c r="L14" s="308"/>
      <c r="M14" s="103"/>
    </row>
    <row r="15" spans="1:13" ht="61" customHeight="1" x14ac:dyDescent="0.35">
      <c r="A15" s="71">
        <v>1</v>
      </c>
      <c r="B15" s="96">
        <v>7.13</v>
      </c>
      <c r="C15" s="97" t="s">
        <v>413</v>
      </c>
      <c r="D15" s="98" t="s">
        <v>58</v>
      </c>
      <c r="E15" s="76"/>
      <c r="F15" s="233"/>
      <c r="G15" s="98" t="str">
        <f t="shared" si="2"/>
        <v/>
      </c>
      <c r="H15" s="313" t="str">
        <f t="shared" si="0"/>
        <v xml:space="preserve"> </v>
      </c>
      <c r="I15" s="101" t="s">
        <v>68</v>
      </c>
      <c r="J15" s="99" t="str">
        <f t="shared" si="1"/>
        <v/>
      </c>
      <c r="K15" s="71"/>
      <c r="L15" s="308"/>
      <c r="M15" s="103"/>
    </row>
    <row r="16" spans="1:13" ht="34" customHeight="1" x14ac:dyDescent="0.35">
      <c r="A16" s="71">
        <v>1</v>
      </c>
      <c r="B16" s="96">
        <v>7.14</v>
      </c>
      <c r="C16" s="97" t="s">
        <v>414</v>
      </c>
      <c r="D16" s="98" t="s">
        <v>58</v>
      </c>
      <c r="E16" s="76"/>
      <c r="F16" s="233"/>
      <c r="G16" s="98" t="str">
        <f t="shared" si="2"/>
        <v/>
      </c>
      <c r="H16" s="313" t="str">
        <f t="shared" si="0"/>
        <v xml:space="preserve"> </v>
      </c>
      <c r="I16" s="101" t="s">
        <v>68</v>
      </c>
      <c r="J16" s="99" t="str">
        <f t="shared" si="1"/>
        <v/>
      </c>
      <c r="K16" s="71"/>
      <c r="L16" s="308"/>
      <c r="M16" s="103"/>
    </row>
    <row r="17" spans="1:13" ht="39" customHeight="1" x14ac:dyDescent="0.35">
      <c r="A17" s="71">
        <v>1</v>
      </c>
      <c r="B17" s="96">
        <v>7.15</v>
      </c>
      <c r="C17" s="97" t="s">
        <v>415</v>
      </c>
      <c r="D17" s="98" t="s">
        <v>58</v>
      </c>
      <c r="E17" s="76"/>
      <c r="F17" s="233"/>
      <c r="G17" s="98" t="str">
        <f t="shared" si="2"/>
        <v/>
      </c>
      <c r="H17" s="313" t="str">
        <f t="shared" si="0"/>
        <v xml:space="preserve"> </v>
      </c>
      <c r="I17" s="101" t="s">
        <v>68</v>
      </c>
      <c r="J17" s="99" t="str">
        <f t="shared" si="1"/>
        <v/>
      </c>
      <c r="K17" s="71"/>
      <c r="L17" s="308"/>
      <c r="M17" s="103"/>
    </row>
    <row r="18" spans="1:13" ht="42" customHeight="1" x14ac:dyDescent="0.35">
      <c r="A18" s="71">
        <v>1</v>
      </c>
      <c r="B18" s="96">
        <v>7.16</v>
      </c>
      <c r="C18" s="97" t="s">
        <v>416</v>
      </c>
      <c r="D18" s="98" t="s">
        <v>58</v>
      </c>
      <c r="E18" s="76"/>
      <c r="F18" s="233"/>
      <c r="G18" s="98" t="str">
        <f t="shared" si="2"/>
        <v/>
      </c>
      <c r="H18" s="313" t="str">
        <f t="shared" si="0"/>
        <v xml:space="preserve"> </v>
      </c>
      <c r="I18" s="101" t="s">
        <v>68</v>
      </c>
      <c r="J18" s="99" t="str">
        <f t="shared" si="1"/>
        <v/>
      </c>
      <c r="K18" s="71"/>
      <c r="L18" s="308"/>
      <c r="M18" s="103"/>
    </row>
    <row r="19" spans="1:13" ht="55" customHeight="1" x14ac:dyDescent="0.35">
      <c r="A19" s="71">
        <v>2</v>
      </c>
      <c r="B19" s="109">
        <v>7.17</v>
      </c>
      <c r="C19" s="110" t="s">
        <v>417</v>
      </c>
      <c r="D19" s="111" t="s">
        <v>58</v>
      </c>
      <c r="E19" s="76"/>
      <c r="F19" s="229"/>
      <c r="G19" s="111" t="str">
        <f t="shared" si="2"/>
        <v/>
      </c>
      <c r="H19" s="340" t="str">
        <f t="shared" si="0"/>
        <v xml:space="preserve"> </v>
      </c>
      <c r="I19" s="111" t="s">
        <v>68</v>
      </c>
      <c r="J19" s="321" t="str">
        <f t="shared" si="1"/>
        <v/>
      </c>
      <c r="K19" s="341"/>
      <c r="L19" s="308"/>
      <c r="M19" s="113"/>
    </row>
    <row r="20" spans="1:13" ht="52" customHeight="1" x14ac:dyDescent="0.35">
      <c r="A20" s="71">
        <v>2</v>
      </c>
      <c r="B20" s="109">
        <v>7.18</v>
      </c>
      <c r="C20" s="110" t="s">
        <v>418</v>
      </c>
      <c r="D20" s="111" t="s">
        <v>58</v>
      </c>
      <c r="E20" s="76"/>
      <c r="F20" s="229"/>
      <c r="G20" s="111" t="str">
        <f t="shared" si="2"/>
        <v/>
      </c>
      <c r="H20" s="340" t="str">
        <f t="shared" si="0"/>
        <v xml:space="preserve"> </v>
      </c>
      <c r="I20" s="111" t="s">
        <v>71</v>
      </c>
      <c r="J20" s="321" t="str">
        <f t="shared" si="1"/>
        <v/>
      </c>
      <c r="K20" s="342">
        <v>2</v>
      </c>
      <c r="L20" s="308"/>
      <c r="M20" s="113"/>
    </row>
    <row r="21" spans="1:13" ht="52" customHeight="1" x14ac:dyDescent="0.35">
      <c r="A21" s="71">
        <v>2</v>
      </c>
      <c r="B21" s="109">
        <v>7.19</v>
      </c>
      <c r="C21" s="110" t="s">
        <v>419</v>
      </c>
      <c r="D21" s="111" t="s">
        <v>67</v>
      </c>
      <c r="E21" s="229"/>
      <c r="F21" s="229"/>
      <c r="G21" s="111" t="str">
        <f>IF(D21="Ambos", IF(AND(ISNUMBER(E21), ISNUMBER(F21)), IF(E21=F21, 0, 1), ""), "")</f>
        <v/>
      </c>
      <c r="H21" s="340" t="str">
        <f t="shared" si="0"/>
        <v xml:space="preserve"> </v>
      </c>
      <c r="I21" s="111" t="s">
        <v>73</v>
      </c>
      <c r="J21" s="321" t="str">
        <f t="shared" si="1"/>
        <v/>
      </c>
      <c r="K21" s="342">
        <v>2</v>
      </c>
      <c r="L21" s="109"/>
      <c r="M21" s="113"/>
    </row>
    <row r="22" spans="1:13" ht="69" customHeight="1" x14ac:dyDescent="0.35">
      <c r="A22" s="71">
        <v>2</v>
      </c>
      <c r="B22" s="176">
        <v>7.2</v>
      </c>
      <c r="C22" s="110" t="s">
        <v>420</v>
      </c>
      <c r="D22" s="111" t="s">
        <v>67</v>
      </c>
      <c r="E22" s="229"/>
      <c r="F22" s="229"/>
      <c r="G22" s="111" t="str">
        <f>IF(D22="Ambos", IF(AND(ISNUMBER(E22), ISNUMBER(F22)), IF(E22=F22, 0, 1), ""), "")</f>
        <v/>
      </c>
      <c r="H22" s="340" t="str">
        <f t="shared" si="0"/>
        <v xml:space="preserve"> </v>
      </c>
      <c r="I22" s="111" t="s">
        <v>73</v>
      </c>
      <c r="J22" s="321" t="str">
        <f t="shared" si="1"/>
        <v/>
      </c>
      <c r="K22" s="342">
        <v>2</v>
      </c>
      <c r="L22" s="176"/>
      <c r="M22" s="113"/>
    </row>
    <row r="23" spans="1:13" ht="51" customHeight="1" x14ac:dyDescent="0.35">
      <c r="A23" s="71">
        <v>1</v>
      </c>
      <c r="B23" s="96">
        <v>7.21</v>
      </c>
      <c r="C23" s="97" t="s">
        <v>421</v>
      </c>
      <c r="D23" s="98" t="s">
        <v>67</v>
      </c>
      <c r="E23" s="233"/>
      <c r="F23" s="233"/>
      <c r="G23" s="98" t="str">
        <f>IF(D23="Ambos", IF(AND(ISNUMBER(E23), ISNUMBER(F23)), IF(E23=F23, 0, 1), ""), "")</f>
        <v/>
      </c>
      <c r="H23" s="313" t="str">
        <f t="shared" si="0"/>
        <v xml:space="preserve"> </v>
      </c>
      <c r="I23" s="101" t="s">
        <v>73</v>
      </c>
      <c r="J23" s="99" t="str">
        <f t="shared" si="1"/>
        <v/>
      </c>
      <c r="K23" s="309">
        <v>1</v>
      </c>
      <c r="L23" s="96"/>
      <c r="M23" s="103"/>
    </row>
    <row r="24" spans="1:13" ht="50" customHeight="1" x14ac:dyDescent="0.35">
      <c r="A24" s="71">
        <v>1</v>
      </c>
      <c r="B24" s="96">
        <v>7.22</v>
      </c>
      <c r="C24" s="97" t="s">
        <v>422</v>
      </c>
      <c r="D24" s="98" t="s">
        <v>67</v>
      </c>
      <c r="E24" s="233"/>
      <c r="F24" s="233"/>
      <c r="G24" s="98" t="str">
        <f>IF(D24="Ambos", IF(AND(ISNUMBER(E24), ISNUMBER(F24)), IF(E24=F24, 0, 1), ""), "")</f>
        <v/>
      </c>
      <c r="H24" s="313" t="str">
        <f t="shared" si="0"/>
        <v xml:space="preserve"> </v>
      </c>
      <c r="I24" s="101" t="s">
        <v>73</v>
      </c>
      <c r="J24" s="99" t="str">
        <f t="shared" si="1"/>
        <v/>
      </c>
      <c r="K24" s="309">
        <v>1</v>
      </c>
      <c r="L24" s="96"/>
      <c r="M24" s="103"/>
    </row>
    <row r="25" spans="1:13" ht="55" customHeight="1" x14ac:dyDescent="0.35">
      <c r="A25" s="71">
        <v>2</v>
      </c>
      <c r="B25" s="109">
        <v>7.23</v>
      </c>
      <c r="C25" s="110" t="s">
        <v>423</v>
      </c>
      <c r="D25" s="111" t="s">
        <v>57</v>
      </c>
      <c r="E25" s="229"/>
      <c r="F25" s="76"/>
      <c r="G25" s="76"/>
      <c r="H25" s="340" t="str">
        <f t="shared" si="0"/>
        <v xml:space="preserve"> </v>
      </c>
      <c r="I25" s="111" t="s">
        <v>103</v>
      </c>
      <c r="J25" s="321" t="str">
        <f t="shared" si="1"/>
        <v/>
      </c>
      <c r="K25" s="342">
        <v>2</v>
      </c>
      <c r="L25" s="109"/>
      <c r="M25" s="113"/>
    </row>
    <row r="26" spans="1:13" ht="53" customHeight="1" x14ac:dyDescent="0.35">
      <c r="A26" s="71">
        <v>1</v>
      </c>
      <c r="B26" s="96">
        <v>7.24</v>
      </c>
      <c r="C26" s="97" t="s">
        <v>424</v>
      </c>
      <c r="D26" s="98" t="s">
        <v>58</v>
      </c>
      <c r="E26" s="76"/>
      <c r="F26" s="233"/>
      <c r="G26" s="76"/>
      <c r="H26" s="313" t="str">
        <f t="shared" si="0"/>
        <v xml:space="preserve"> </v>
      </c>
      <c r="I26" s="101" t="s">
        <v>68</v>
      </c>
      <c r="J26" s="99" t="str">
        <f t="shared" si="1"/>
        <v/>
      </c>
      <c r="K26" s="71"/>
      <c r="L26" s="308"/>
      <c r="M26" s="103"/>
    </row>
    <row r="27" spans="1:13" ht="77.5" x14ac:dyDescent="0.35">
      <c r="A27" s="71">
        <v>1</v>
      </c>
      <c r="B27" s="96">
        <v>7.25</v>
      </c>
      <c r="C27" s="97" t="s">
        <v>425</v>
      </c>
      <c r="D27" s="98" t="s">
        <v>57</v>
      </c>
      <c r="E27" s="76"/>
      <c r="F27" s="233"/>
      <c r="G27" s="76"/>
      <c r="H27" s="313" t="str">
        <f t="shared" si="0"/>
        <v xml:space="preserve"> </v>
      </c>
      <c r="I27" s="101" t="s">
        <v>68</v>
      </c>
      <c r="J27" s="99" t="str">
        <f t="shared" si="1"/>
        <v/>
      </c>
      <c r="K27" s="71"/>
      <c r="L27" s="308"/>
      <c r="M27" s="103"/>
    </row>
    <row r="28" spans="1:13" ht="62" x14ac:dyDescent="0.35">
      <c r="A28" s="71">
        <v>1</v>
      </c>
      <c r="B28" s="96">
        <v>7.26</v>
      </c>
      <c r="C28" s="97" t="s">
        <v>426</v>
      </c>
      <c r="D28" s="98" t="s">
        <v>57</v>
      </c>
      <c r="E28" s="76"/>
      <c r="F28" s="233"/>
      <c r="G28" s="76"/>
      <c r="H28" s="313" t="str">
        <f t="shared" si="0"/>
        <v xml:space="preserve"> </v>
      </c>
      <c r="I28" s="101" t="s">
        <v>68</v>
      </c>
      <c r="J28" s="99" t="str">
        <f t="shared" si="1"/>
        <v/>
      </c>
      <c r="K28" s="71"/>
      <c r="L28" s="308"/>
      <c r="M28" s="103"/>
    </row>
    <row r="29" spans="1:13" ht="15.75" customHeight="1" x14ac:dyDescent="0.35">
      <c r="A29" s="71">
        <v>3</v>
      </c>
      <c r="B29" s="72">
        <v>7.27</v>
      </c>
      <c r="C29" s="73" t="s">
        <v>427</v>
      </c>
      <c r="D29" s="74" t="s">
        <v>57</v>
      </c>
      <c r="E29" s="75"/>
      <c r="F29" s="76"/>
      <c r="G29" s="76"/>
      <c r="H29" s="339" t="str">
        <f t="shared" si="0"/>
        <v xml:space="preserve"> </v>
      </c>
      <c r="I29" s="74" t="s">
        <v>71</v>
      </c>
      <c r="J29" s="74" t="str">
        <f t="shared" si="1"/>
        <v/>
      </c>
      <c r="K29" s="343">
        <v>3</v>
      </c>
      <c r="L29" s="72"/>
      <c r="M29" s="79"/>
    </row>
    <row r="30" spans="1:13" ht="15.75" customHeight="1" x14ac:dyDescent="0.35">
      <c r="A30" s="149"/>
      <c r="B30" s="135"/>
      <c r="C30" s="136" t="s">
        <v>191</v>
      </c>
      <c r="D30" s="136"/>
      <c r="E30" s="136"/>
      <c r="F30" s="136"/>
      <c r="G30" s="150"/>
      <c r="H30" s="333" t="str">
        <f t="shared" si="0"/>
        <v xml:space="preserve"> </v>
      </c>
      <c r="I30" s="136"/>
      <c r="J30" s="324" t="str">
        <f t="shared" si="1"/>
        <v/>
      </c>
      <c r="K30" s="149"/>
      <c r="L30" s="135"/>
      <c r="M30" s="152"/>
    </row>
    <row r="31" spans="1:13" ht="15.75" customHeight="1" x14ac:dyDescent="0.35">
      <c r="A31" s="71"/>
      <c r="B31" s="96">
        <v>7.27</v>
      </c>
      <c r="C31" s="97" t="s">
        <v>106</v>
      </c>
      <c r="D31" s="99"/>
      <c r="E31" s="99"/>
      <c r="F31" s="99"/>
      <c r="G31" s="99" t="str">
        <f>IF(D31="Ambos", IF(AND(ISNUMBER(E31), ISNUMBER(F31)), IF(E31=F31, 0, 1), ""), "")</f>
        <v/>
      </c>
      <c r="H31" s="313" t="str">
        <f t="shared" si="0"/>
        <v xml:space="preserve"> </v>
      </c>
      <c r="I31" s="99"/>
      <c r="J31" s="99" t="str">
        <f t="shared" si="1"/>
        <v/>
      </c>
      <c r="K31" s="71"/>
      <c r="L31" s="96"/>
      <c r="M31" s="103"/>
    </row>
    <row r="32" spans="1:13" ht="15.75" customHeight="1" x14ac:dyDescent="0.35">
      <c r="A32" s="71"/>
      <c r="B32" s="96">
        <v>7.28</v>
      </c>
      <c r="C32" s="97" t="s">
        <v>106</v>
      </c>
      <c r="D32" s="99"/>
      <c r="E32" s="99"/>
      <c r="F32" s="99"/>
      <c r="G32" s="99" t="str">
        <f>IF(D32="Ambos", IF(AND(ISNUMBER(E32), ISNUMBER(F32)), IF(E32=F32, 0, 1), ""), "")</f>
        <v/>
      </c>
      <c r="H32" s="313" t="str">
        <f t="shared" si="0"/>
        <v xml:space="preserve"> </v>
      </c>
      <c r="I32" s="99"/>
      <c r="J32" s="99" t="str">
        <f t="shared" si="1"/>
        <v/>
      </c>
      <c r="K32" s="71"/>
      <c r="L32" s="96"/>
      <c r="M32" s="103"/>
    </row>
    <row r="33" spans="1:13" ht="15.75" customHeight="1" x14ac:dyDescent="0.35">
      <c r="A33" s="236"/>
      <c r="B33" s="141" t="s">
        <v>107</v>
      </c>
      <c r="C33" s="142"/>
      <c r="D33" s="143"/>
      <c r="E33" s="143">
        <f>COUNT(E3:E32)</f>
        <v>0</v>
      </c>
      <c r="F33" s="143">
        <f>COUNT(F3:F32)</f>
        <v>0</v>
      </c>
      <c r="G33" s="143">
        <f>COUNT(G3:G32)</f>
        <v>0</v>
      </c>
      <c r="H33" s="144">
        <f>SUM(A3:A32)</f>
        <v>47</v>
      </c>
      <c r="I33" s="143"/>
      <c r="J33" s="143">
        <f>SUM(K3:K32)</f>
        <v>13</v>
      </c>
      <c r="K33" s="143"/>
      <c r="L33" s="143">
        <f>COUNT(L3:L32)</f>
        <v>0</v>
      </c>
      <c r="M33" s="103"/>
    </row>
    <row r="34" spans="1:13" ht="15.75" customHeight="1" x14ac:dyDescent="0.35">
      <c r="A34" s="236"/>
      <c r="B34" s="145" t="s">
        <v>108</v>
      </c>
      <c r="C34" s="142"/>
      <c r="D34" s="143"/>
      <c r="E34" s="143">
        <f>COUNTIF(E3:E32, 1)</f>
        <v>0</v>
      </c>
      <c r="F34" s="143">
        <f>COUNTIF(F3:F32, 1)</f>
        <v>0</v>
      </c>
      <c r="G34" s="143">
        <f>COUNTIF(G3:G32, 1)</f>
        <v>0</v>
      </c>
      <c r="H34" s="144">
        <f>SUM(H3:H32)</f>
        <v>0</v>
      </c>
      <c r="I34" s="143"/>
      <c r="J34" s="143">
        <f>SUM(J3:J32)</f>
        <v>0</v>
      </c>
      <c r="K34" s="143"/>
      <c r="L34" s="143">
        <f>COUNTIF(L3:L32, 1)</f>
        <v>0</v>
      </c>
      <c r="M34" s="103"/>
    </row>
    <row r="35" spans="1:13" ht="15.75" customHeight="1" x14ac:dyDescent="0.35">
      <c r="A35" s="237"/>
      <c r="B35" s="141" t="s">
        <v>109</v>
      </c>
      <c r="C35" s="142"/>
      <c r="D35" s="143"/>
      <c r="E35" s="143" t="e">
        <f t="shared" ref="E35:F35" si="3">E34/E33</f>
        <v>#DIV/0!</v>
      </c>
      <c r="F35" s="143" t="e">
        <f t="shared" si="3"/>
        <v>#DIV/0!</v>
      </c>
      <c r="G35" s="146" t="e">
        <f>1-(G34/G33)</f>
        <v>#DIV/0!</v>
      </c>
      <c r="H35" s="147">
        <f>H34/H33</f>
        <v>0</v>
      </c>
      <c r="I35" s="143"/>
      <c r="J35" s="148">
        <f>J34/J33</f>
        <v>0</v>
      </c>
      <c r="K35" s="148"/>
      <c r="L35" s="205" t="e">
        <f>1-(L34/L33)</f>
        <v>#DIV/0!</v>
      </c>
      <c r="M35" s="103"/>
    </row>
  </sheetData>
  <mergeCells count="1">
    <mergeCell ref="B1:L1"/>
  </mergeCells>
  <conditionalFormatting sqref="E31:E32">
    <cfRule type="expression" dxfId="53" priority="4">
      <formula>($D31="FFF")</formula>
    </cfRule>
  </conditionalFormatting>
  <conditionalFormatting sqref="F31:F32">
    <cfRule type="expression" dxfId="52" priority="5">
      <formula>($D31="Survey")</formula>
    </cfRule>
  </conditionalFormatting>
  <conditionalFormatting sqref="G3 G7:G9 G13:G24 G30:G32">
    <cfRule type="expression" dxfId="51" priority="6">
      <formula>($D3="Survey")</formula>
    </cfRule>
    <cfRule type="expression" dxfId="50" priority="7">
      <formula>($D3="FFF")</formula>
    </cfRule>
  </conditionalFormatting>
  <conditionalFormatting sqref="I2">
    <cfRule type="containsText" dxfId="49" priority="1" operator="containsText" text="No">
      <formula>NOT(ISERROR(SEARCH(("No"),(I2))))</formula>
    </cfRule>
    <cfRule type="containsText" dxfId="48" priority="2" operator="containsText" text="Dis">
      <formula>NOT(ISERROR(SEARCH(("Dis"),(I2))))</formula>
    </cfRule>
    <cfRule type="containsText" dxfId="47" priority="3" operator="containsText" text="Yes">
      <formula>NOT(ISERROR(SEARCH(("Yes"),(I2))))</formula>
    </cfRule>
  </conditionalFormatting>
  <conditionalFormatting sqref="I33:I35">
    <cfRule type="containsText" dxfId="46" priority="11" operator="containsText" text="No">
      <formula>NOT(ISERROR(SEARCH(("No"),(I33))))</formula>
    </cfRule>
    <cfRule type="containsText" dxfId="45" priority="12" operator="containsText" text="Dis">
      <formula>NOT(ISERROR(SEARCH(("Dis"),(I33))))</formula>
    </cfRule>
    <cfRule type="containsText" dxfId="44" priority="13" operator="containsText" text="Yes">
      <formula>NOT(ISERROR(SEARCH(("Yes"),(I33))))</formula>
    </cfRule>
  </conditionalFormatting>
  <dataValidations count="2">
    <dataValidation type="whole" allowBlank="1" showInputMessage="1" showErrorMessage="1" sqref="E3:F26 G4:G6 G10:G12 G25:G29" xr:uid="{D709F364-FC0A-BC4D-B324-EAF02D6F8662}">
      <formula1>0</formula1>
      <formula2>1</formula2>
    </dataValidation>
    <dataValidation type="decimal" allowBlank="1" showErrorMessage="1" sqref="E31:F32 M31:M32" xr:uid="{7C9DCA00-1BCF-49D3-9099-FB010DA3A758}">
      <formula1>0</formula1>
      <formula2>1</formula2>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B1B8D9D38C0BE409135D347725F962C" ma:contentTypeVersion="15" ma:contentTypeDescription="Crée un document." ma:contentTypeScope="" ma:versionID="a863d3efc313e2eb8108428cd2b5345e">
  <xsd:schema xmlns:xsd="http://www.w3.org/2001/XMLSchema" xmlns:xs="http://www.w3.org/2001/XMLSchema" xmlns:p="http://schemas.microsoft.com/office/2006/metadata/properties" xmlns:ns2="7e3a0d17-7071-4f8b-a9d1-6a433bd4dcfd" xmlns:ns3="02bc9477-0237-4aae-9eaf-405ddb6c17d0" targetNamespace="http://schemas.microsoft.com/office/2006/metadata/properties" ma:root="true" ma:fieldsID="abe6e182ba65e009dac4976f95d5dd8e" ns2:_="" ns3:_="">
    <xsd:import namespace="7e3a0d17-7071-4f8b-a9d1-6a433bd4dcfd"/>
    <xsd:import namespace="02bc9477-0237-4aae-9eaf-405ddb6c17d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3a0d17-7071-4f8b-a9d1-6a433bd4dc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indexed="true"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f3c47f42-a688-437a-a334-a79dd645908c"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2bc9477-0237-4aae-9eaf-405ddb6c17d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8bf10de5-b4f3-443d-a602-052e41901d1d}" ma:internalName="TaxCatchAll" ma:showField="CatchAllData" ma:web="02bc9477-0237-4aae-9eaf-405ddb6c17d0">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02bc9477-0237-4aae-9eaf-405ddb6c17d0" xsi:nil="true"/>
    <lcf76f155ced4ddcb4097134ff3c332f xmlns="7e3a0d17-7071-4f8b-a9d1-6a433bd4dcf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DF451CD-1459-48CC-97BA-C44EA45A9B3B}"/>
</file>

<file path=customXml/itemProps2.xml><?xml version="1.0" encoding="utf-8"?>
<ds:datastoreItem xmlns:ds="http://schemas.openxmlformats.org/officeDocument/2006/customXml" ds:itemID="{AE75D742-BDEA-4D67-B6D8-4A5C325FF09B}">
  <ds:schemaRefs>
    <ds:schemaRef ds:uri="http://schemas.microsoft.com/sharepoint/v3/contenttype/forms"/>
  </ds:schemaRefs>
</ds:datastoreItem>
</file>

<file path=customXml/itemProps3.xml><?xml version="1.0" encoding="utf-8"?>
<ds:datastoreItem xmlns:ds="http://schemas.openxmlformats.org/officeDocument/2006/customXml" ds:itemID="{A55202B3-0048-404A-8A8A-4DAEBBB8972D}">
  <ds:schemaRefs>
    <ds:schemaRef ds:uri="http://purl.org/dc/elements/1.1/"/>
    <ds:schemaRef ds:uri="http://schemas.microsoft.com/office/2006/metadata/properties"/>
    <ds:schemaRef ds:uri="02bc9477-0237-4aae-9eaf-405ddb6c17d0"/>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7e3a0d17-7071-4f8b-a9d1-6a433bd4dcfd"/>
    <ds:schemaRef ds:uri="http://www.w3.org/XML/1998/namespace"/>
    <ds:schemaRef ds:uri="http://purl.org/dc/dcmitype/"/>
  </ds:schemaRefs>
</ds:datastoreItem>
</file>

<file path=docMetadata/LabelInfo.xml><?xml version="1.0" encoding="utf-8"?>
<clbl:labelList xmlns:clbl="http://schemas.microsoft.com/office/2020/mipLabelMetadata">
  <clbl:label id="{37f4b8a2-ad4f-41b5-9a91-284d2cc38f56}" enabled="1" method="Standard" siteId="{70de1992-07c6-480f-a318-a1afcba03983}"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6</vt:i4>
      </vt:variant>
    </vt:vector>
  </HeadingPairs>
  <TitlesOfParts>
    <vt:vector size="21" baseType="lpstr">
      <vt:lpstr>Guide</vt:lpstr>
      <vt:lpstr>Cornell Comments</vt:lpstr>
      <vt:lpstr>Área 1</vt:lpstr>
      <vt:lpstr>Área 2</vt:lpstr>
      <vt:lpstr>Área 3</vt:lpstr>
      <vt:lpstr>Área 4</vt:lpstr>
      <vt:lpstr>Área 5</vt:lpstr>
      <vt:lpstr>Área 6</vt:lpstr>
      <vt:lpstr>Área 7</vt:lpstr>
      <vt:lpstr>Área 8 </vt:lpstr>
      <vt:lpstr>Área 9 </vt:lpstr>
      <vt:lpstr>Área 10</vt:lpstr>
      <vt:lpstr>Sinopsis (traduccion, no usar)</vt:lpstr>
      <vt:lpstr>Summary</vt:lpstr>
      <vt:lpstr>Coding</vt:lpstr>
      <vt:lpstr>'Área 1'!Print_Area</vt:lpstr>
      <vt:lpstr>'Área 2'!Print_Area</vt:lpstr>
      <vt:lpstr>'Área 3'!Print_Area</vt:lpstr>
      <vt:lpstr>'Área 4'!Print_Area</vt:lpstr>
      <vt:lpstr>'Área 5'!Print_Area</vt:lpstr>
      <vt:lpstr>Summary!Print_Area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Sabrina M Karim</dc:creator>
  <cp:keywords/>
  <dc:description/>
  <cp:lastModifiedBy>Riina Allinen </cp:lastModifiedBy>
  <cp:revision/>
  <dcterms:created xsi:type="dcterms:W3CDTF">2021-01-25T18:35:33Z</dcterms:created>
  <dcterms:modified xsi:type="dcterms:W3CDTF">2025-01-15T16:44:48Z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1033	8192</vt:lpwstr>
  </property>
  <property fmtid="{D5CDD505-2E9C-101B-9397-08002B2CF9AE}" pid="3" name="ContentTypeId">
    <vt:lpwstr>0x0101001B1B8D9D38C0BE409135D347725F962C</vt:lpwstr>
  </property>
  <property fmtid="{D5CDD505-2E9C-101B-9397-08002B2CF9AE}" pid="4" name="MediaServiceImageTags">
    <vt:lpwstr/>
  </property>
</Properties>
</file>